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Тит" sheetId="9" r:id="rId1"/>
    <sheet name="ГСК" sheetId="8" r:id="rId2"/>
    <sheet name="Результаты" sheetId="4" r:id="rId3"/>
  </sheets>
  <definedNames>
    <definedName name="_xlnm._FilterDatabase" localSheetId="2" hidden="1">Результаты!$A$5:$AC$44</definedName>
    <definedName name="_xlnm.Print_Area" localSheetId="2">Результаты!$A$1:$AC$60</definedName>
  </definedNames>
  <calcPr calcId="145621"/>
</workbook>
</file>

<file path=xl/calcChain.xml><?xml version="1.0" encoding="utf-8"?>
<calcChain xmlns="http://schemas.openxmlformats.org/spreadsheetml/2006/main">
  <c r="N7" i="4" l="1"/>
  <c r="N20" i="4"/>
  <c r="N6" i="4"/>
  <c r="N21" i="4"/>
  <c r="N13" i="4"/>
  <c r="N9" i="4"/>
  <c r="N17" i="4"/>
  <c r="N10" i="4"/>
  <c r="N14" i="4"/>
  <c r="N18" i="4"/>
  <c r="N12" i="4"/>
  <c r="N11" i="4"/>
  <c r="N8" i="4"/>
  <c r="N19" i="4"/>
  <c r="N16" i="4"/>
  <c r="N15" i="4"/>
  <c r="P7" i="4"/>
  <c r="P20" i="4"/>
  <c r="P6" i="4"/>
  <c r="P21" i="4"/>
  <c r="P13" i="4"/>
  <c r="P9" i="4"/>
  <c r="P17" i="4"/>
  <c r="P10" i="4"/>
  <c r="P14" i="4"/>
  <c r="P18" i="4"/>
  <c r="P12" i="4"/>
  <c r="P11" i="4"/>
  <c r="P8" i="4"/>
  <c r="P19" i="4"/>
  <c r="P16" i="4"/>
  <c r="P15" i="4"/>
  <c r="T7" i="4"/>
  <c r="T20" i="4"/>
  <c r="T6" i="4"/>
  <c r="T21" i="4"/>
  <c r="T13" i="4"/>
  <c r="T9" i="4"/>
  <c r="T17" i="4"/>
  <c r="T10" i="4"/>
  <c r="T14" i="4"/>
  <c r="T18" i="4"/>
  <c r="T12" i="4"/>
  <c r="T11" i="4"/>
  <c r="T8" i="4"/>
  <c r="T19" i="4"/>
  <c r="T16" i="4"/>
  <c r="T15" i="4"/>
  <c r="L7" i="4"/>
  <c r="L20" i="4"/>
  <c r="L6" i="4"/>
  <c r="L21" i="4"/>
  <c r="L13" i="4"/>
  <c r="L9" i="4"/>
  <c r="L17" i="4"/>
  <c r="L10" i="4"/>
  <c r="L14" i="4"/>
  <c r="L18" i="4"/>
  <c r="L12" i="4"/>
  <c r="L11" i="4"/>
  <c r="L8" i="4"/>
  <c r="L19" i="4"/>
  <c r="L16" i="4"/>
  <c r="L15" i="4"/>
  <c r="R7" i="4"/>
  <c r="R20" i="4"/>
  <c r="R6" i="4"/>
  <c r="R21" i="4"/>
  <c r="R13" i="4"/>
  <c r="R9" i="4"/>
  <c r="R17" i="4"/>
  <c r="R10" i="4"/>
  <c r="R14" i="4"/>
  <c r="R18" i="4"/>
  <c r="R12" i="4"/>
  <c r="R11" i="4"/>
  <c r="R8" i="4"/>
  <c r="R19" i="4"/>
  <c r="R16" i="4"/>
  <c r="R15" i="4"/>
  <c r="AB7" i="4"/>
  <c r="AB20" i="4"/>
  <c r="AB6" i="4"/>
  <c r="AB21" i="4"/>
  <c r="AB13" i="4"/>
  <c r="AB9" i="4"/>
  <c r="AB17" i="4"/>
  <c r="AB10" i="4"/>
  <c r="AB14" i="4"/>
  <c r="AB18" i="4"/>
  <c r="AB12" i="4"/>
  <c r="AB11" i="4"/>
  <c r="AB8" i="4"/>
  <c r="AB19" i="4"/>
  <c r="AB16" i="4"/>
  <c r="AB15" i="4"/>
  <c r="V7" i="4" l="1"/>
  <c r="V15" i="4"/>
  <c r="V21" i="4"/>
  <c r="V11" i="4"/>
  <c r="V17" i="4"/>
  <c r="V18" i="4"/>
  <c r="V16" i="4"/>
  <c r="V8" i="4"/>
  <c r="V19" i="4"/>
  <c r="V20" i="4"/>
  <c r="V12" i="4"/>
  <c r="V14" i="4"/>
  <c r="V10" i="4"/>
  <c r="V9" i="4"/>
  <c r="V13" i="4"/>
  <c r="V6" i="4"/>
  <c r="X13" i="4"/>
  <c r="X20" i="4"/>
  <c r="X15" i="4"/>
  <c r="X11" i="4"/>
  <c r="X21" i="4"/>
  <c r="X16" i="4"/>
  <c r="X17" i="4"/>
  <c r="X6" i="4"/>
  <c r="X7" i="4"/>
  <c r="X14" i="4"/>
  <c r="X9" i="4"/>
  <c r="X12" i="4"/>
  <c r="X10" i="4"/>
  <c r="X19" i="4"/>
  <c r="X8" i="4"/>
  <c r="X18" i="4"/>
  <c r="AC11" i="4" l="1"/>
  <c r="AC8" i="4"/>
  <c r="AC15" i="4"/>
  <c r="AC17" i="4"/>
  <c r="AC9" i="4"/>
  <c r="AC12" i="4"/>
  <c r="AC14" i="4"/>
  <c r="AC18" i="4"/>
  <c r="AC10" i="4"/>
  <c r="AC13" i="4"/>
  <c r="AC19" i="4"/>
  <c r="AC20" i="4"/>
  <c r="AC21" i="4"/>
  <c r="AC6" i="4"/>
  <c r="AC7" i="4"/>
  <c r="AC16" i="4"/>
</calcChain>
</file>

<file path=xl/sharedStrings.xml><?xml version="1.0" encoding="utf-8"?>
<sst xmlns="http://schemas.openxmlformats.org/spreadsheetml/2006/main" count="378" uniqueCount="172">
  <si>
    <t>№</t>
  </si>
  <si>
    <t>дата
рожд.</t>
  </si>
  <si>
    <t>разряд/
звание</t>
  </si>
  <si>
    <t>Организация</t>
  </si>
  <si>
    <t>Город</t>
  </si>
  <si>
    <t>Тренер</t>
  </si>
  <si>
    <t>рез-т</t>
  </si>
  <si>
    <t>разряд</t>
  </si>
  <si>
    <t>Поднимание 
туловища за 1 мин</t>
  </si>
  <si>
    <t>II</t>
  </si>
  <si>
    <t>Челябинск</t>
  </si>
  <si>
    <t>СШОР Мосеева</t>
  </si>
  <si>
    <t>КМС</t>
  </si>
  <si>
    <t>III</t>
  </si>
  <si>
    <t>УИН ГТО</t>
  </si>
  <si>
    <t>1 юн</t>
  </si>
  <si>
    <t>Терехова Д.А.</t>
  </si>
  <si>
    <t>I</t>
  </si>
  <si>
    <t>Итоговая 
сумма</t>
  </si>
  <si>
    <t xml:space="preserve">Муниципальное бюджетное учреждение "Спортивная школа олимпийского резерва №2 </t>
  </si>
  <si>
    <t>по легкой атлетике имени Л.Н. Мосеева" города Челябинска</t>
  </si>
  <si>
    <t>ИТОГОВЫЙ ПРОТОКОЛ</t>
  </si>
  <si>
    <t>Первенство МБУ СШОР №2 по легкой атлетике имени Л.Н. Мосеева г.Челябинска</t>
  </si>
  <si>
    <t>г.Челябинск</t>
  </si>
  <si>
    <t>Первенство МБУ СШОР №2 по легкой атлетике им.Л.Н. Мосеева г.Челябинска</t>
  </si>
  <si>
    <t>Главная судейская коллегия:</t>
  </si>
  <si>
    <t>Ф.И.О</t>
  </si>
  <si>
    <t>кат.</t>
  </si>
  <si>
    <t>Главный судья</t>
  </si>
  <si>
    <t>СС1К</t>
  </si>
  <si>
    <t>Главный секретарь</t>
  </si>
  <si>
    <t>Заместитель главного секретаря</t>
  </si>
  <si>
    <t>Заместитель главного судьи по награждению</t>
  </si>
  <si>
    <t>Старшие судьи:</t>
  </si>
  <si>
    <t xml:space="preserve"> </t>
  </si>
  <si>
    <t>Гвоздарева И.Б.</t>
  </si>
  <si>
    <t>21</t>
  </si>
  <si>
    <t>Аллеборн Е.В.,Алаторцева Е.В.</t>
  </si>
  <si>
    <t>Ахметова О.А.,Трегубова В.В.</t>
  </si>
  <si>
    <t>01.08.2005</t>
  </si>
  <si>
    <t>15-74-0030547</t>
  </si>
  <si>
    <t>19.12.2006</t>
  </si>
  <si>
    <t>18-74-0036722</t>
  </si>
  <si>
    <t>19.01.2006</t>
  </si>
  <si>
    <t>19-74-0012574</t>
  </si>
  <si>
    <t>29.07.2003</t>
  </si>
  <si>
    <t>18-74-0036643</t>
  </si>
  <si>
    <t>02.05.2006</t>
  </si>
  <si>
    <t>18-74-0036576</t>
  </si>
  <si>
    <t>06.10.2004</t>
  </si>
  <si>
    <t>16-74-0012676</t>
  </si>
  <si>
    <t>08.06.2004</t>
  </si>
  <si>
    <t>19-740014506</t>
  </si>
  <si>
    <t>21.10.2004</t>
  </si>
  <si>
    <t>18-74-0036518</t>
  </si>
  <si>
    <t>11.12.2004</t>
  </si>
  <si>
    <t>17-74-0023674</t>
  </si>
  <si>
    <t>25.04.2004</t>
  </si>
  <si>
    <t>16-74-0027178</t>
  </si>
  <si>
    <t>10.01.2005</t>
  </si>
  <si>
    <t>16-74-0052088</t>
  </si>
  <si>
    <t>18.11.2003</t>
  </si>
  <si>
    <t>16-74-0005428</t>
  </si>
  <si>
    <t>08.02.2003</t>
  </si>
  <si>
    <t>18-74-0100575</t>
  </si>
  <si>
    <t>14.03.2003</t>
  </si>
  <si>
    <t>16-74-0060778</t>
  </si>
  <si>
    <t>10.01.2004</t>
  </si>
  <si>
    <t>18-74-0033861</t>
  </si>
  <si>
    <t>17.07.2003</t>
  </si>
  <si>
    <t>20.04.2004</t>
  </si>
  <si>
    <t>18-74-0018057</t>
  </si>
  <si>
    <t>18.10.2005</t>
  </si>
  <si>
    <t>17-74-0013469</t>
  </si>
  <si>
    <t>Метание снаряда</t>
  </si>
  <si>
    <t>18-74-0022663</t>
  </si>
  <si>
    <t>17-74-003930</t>
  </si>
  <si>
    <t>14</t>
  </si>
  <si>
    <t>22</t>
  </si>
  <si>
    <t>18,5</t>
  </si>
  <si>
    <t>20</t>
  </si>
  <si>
    <t>20,5</t>
  </si>
  <si>
    <t>19</t>
  </si>
  <si>
    <t>15</t>
  </si>
  <si>
    <t>18</t>
  </si>
  <si>
    <t>23</t>
  </si>
  <si>
    <t>место</t>
  </si>
  <si>
    <t>очки</t>
  </si>
  <si>
    <t>Лапаев В.Н.</t>
  </si>
  <si>
    <t>Смолина А.В.</t>
  </si>
  <si>
    <t>Копылев С.С.</t>
  </si>
  <si>
    <t>Главный судья, СС1К</t>
  </si>
  <si>
    <t>30, 60, 100м, челн.бег, 1000м</t>
  </si>
  <si>
    <t>равно (max-(результат))*(100/разница)</t>
  </si>
  <si>
    <t>подтягивание, наклон, прыжок, отжимание</t>
  </si>
  <si>
    <t>равно((результат)-min)*(100/разница)</t>
  </si>
  <si>
    <t>Команда</t>
  </si>
  <si>
    <t>Катапульта</t>
  </si>
  <si>
    <t>Барьеры</t>
  </si>
  <si>
    <t>Колодец</t>
  </si>
  <si>
    <t>Классики</t>
  </si>
  <si>
    <t>Кенгуру</t>
  </si>
  <si>
    <t>Детская легкая атлетика 2009-2011г.р.</t>
  </si>
  <si>
    <t>Слалом</t>
  </si>
  <si>
    <t>01.12.2021г.</t>
  </si>
  <si>
    <t>Бандерлоги</t>
  </si>
  <si>
    <t>Олимпиец</t>
  </si>
  <si>
    <t>Спортики</t>
  </si>
  <si>
    <t>Пули</t>
  </si>
  <si>
    <t>ДолгодереVegas</t>
  </si>
  <si>
    <t>Молния</t>
  </si>
  <si>
    <t>Подсолнухи</t>
  </si>
  <si>
    <t>Стрела</t>
  </si>
  <si>
    <t>Гроза</t>
  </si>
  <si>
    <t>Тик-Токеры</t>
  </si>
  <si>
    <t>Белые Медведи</t>
  </si>
  <si>
    <t>Чемпики</t>
  </si>
  <si>
    <t>Танкоград</t>
  </si>
  <si>
    <t>Бельчата</t>
  </si>
  <si>
    <t>1:01.3</t>
  </si>
  <si>
    <t>59.1</t>
  </si>
  <si>
    <t>Прокопова И.В.,Касаткина Л.В.</t>
  </si>
  <si>
    <t>Быстрые бабушки</t>
  </si>
  <si>
    <t>Горностаев М.В.,Матюхов Д.М.</t>
  </si>
  <si>
    <t>Щербаков Н.С., Князева А.А.</t>
  </si>
  <si>
    <t>Карандасова О.Н.</t>
  </si>
  <si>
    <t>Гаврикова Г.В., Гавриков С.А.</t>
  </si>
  <si>
    <t>Петалова О.В.</t>
  </si>
  <si>
    <t>Трегубова В.В.,Ахметова О.А.</t>
  </si>
  <si>
    <t>Есипчук Д.И.</t>
  </si>
  <si>
    <t>Сергеев Д.А.</t>
  </si>
  <si>
    <t>Бабич К.В.,  Колесников А.А.</t>
  </si>
  <si>
    <t xml:space="preserve"> Князева А.А., Щербаков Н.С.</t>
  </si>
  <si>
    <t>Охремов И.А.</t>
  </si>
  <si>
    <t>Матюхов Д.М.</t>
  </si>
  <si>
    <t>Главный секретарь, СС1К</t>
  </si>
  <si>
    <t>Эстафета 8х100м. Детская легкая атлетика 2009-2011г.р.</t>
  </si>
  <si>
    <t>Результат</t>
  </si>
  <si>
    <t>Гепарды</t>
  </si>
  <si>
    <t>Бегларян Г.М.</t>
  </si>
  <si>
    <t>1.59,1</t>
  </si>
  <si>
    <t>2.06,1</t>
  </si>
  <si>
    <t>2.07,5</t>
  </si>
  <si>
    <t>2.09,6</t>
  </si>
  <si>
    <t>2.09,5</t>
  </si>
  <si>
    <t>2.11,8</t>
  </si>
  <si>
    <t>2.12,0</t>
  </si>
  <si>
    <t>2..12,8</t>
  </si>
  <si>
    <t>2.16,0</t>
  </si>
  <si>
    <t>2.16,4</t>
  </si>
  <si>
    <t>2.16,6</t>
  </si>
  <si>
    <t>Станция спортивная</t>
  </si>
  <si>
    <t>2.17,61</t>
  </si>
  <si>
    <t>2.17,62</t>
  </si>
  <si>
    <t>2.20,7</t>
  </si>
  <si>
    <t>2.23,7</t>
  </si>
  <si>
    <t>среди юношей и девушек 2009-2010 г.р.</t>
  </si>
  <si>
    <t>по программе "Детская легкая атлетика"</t>
  </si>
  <si>
    <t>01.12.2021</t>
  </si>
  <si>
    <t>УСК манеж УралГУФК</t>
  </si>
  <si>
    <t>Лапаева А.С.</t>
  </si>
  <si>
    <t>Старший судья  "Барьеры"</t>
  </si>
  <si>
    <t>Старший судья "Колодец"</t>
  </si>
  <si>
    <t>Старший судья "Катапульта"</t>
  </si>
  <si>
    <t>Старший судья "Классики"</t>
  </si>
  <si>
    <t>Старший судья "Кенгуру"</t>
  </si>
  <si>
    <t>Старший судья "Слалом"</t>
  </si>
  <si>
    <t>Старший судья на Эстафете</t>
  </si>
  <si>
    <t>Гавриков С.А.</t>
  </si>
  <si>
    <t>Береглазов В.Н.</t>
  </si>
  <si>
    <t>Касаткина Л.В.</t>
  </si>
  <si>
    <t>Аллеборн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</si>
</sst>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u/>
      <sz val="18"/>
      <color theme="1"/>
      <name val="Calibri"/>
      <family val="2"/>
      <charset val="204"/>
      <scheme val="minor"/>
    </font>
    <font>
      <u/>
      <sz val="20"/>
      <color theme="1"/>
      <name val="Calibri"/>
      <family val="2"/>
      <charset val="204"/>
      <scheme val="minor"/>
    </font>
    <font>
      <u/>
      <sz val="2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0" borderId="0"/>
    <xf numFmtId="49" fontId="2" fillId="0" borderId="2">
      <alignment shrinkToFit="1"/>
    </xf>
    <xf numFmtId="49" fontId="2" fillId="0" borderId="2">
      <alignment shrinkToFit="1"/>
    </xf>
    <xf numFmtId="49" fontId="2" fillId="0" borderId="2">
      <alignment shrinkToFit="1"/>
    </xf>
    <xf numFmtId="0" fontId="2" fillId="0" borderId="0"/>
    <xf numFmtId="49" fontId="2" fillId="0" borderId="2">
      <alignment shrinkToFit="1"/>
    </xf>
    <xf numFmtId="0" fontId="2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49" fontId="4" fillId="0" borderId="0" xfId="0" applyNumberFormat="1" applyFont="1" applyBorder="1" applyAlignment="1"/>
    <xf numFmtId="49" fontId="0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49" fontId="9" fillId="0" borderId="0" xfId="0" applyNumberFormat="1" applyFont="1" applyBorder="1" applyAlignment="1"/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/>
    </xf>
    <xf numFmtId="49" fontId="12" fillId="0" borderId="0" xfId="6" applyNumberFormat="1" applyFont="1" applyBorder="1" applyAlignment="1">
      <alignment vertical="justify"/>
    </xf>
    <xf numFmtId="0" fontId="13" fillId="0" borderId="0" xfId="0" applyNumberFormat="1" applyFont="1" applyBorder="1" applyAlignment="1">
      <alignment vertical="top" wrapText="1" shrinkToFit="1"/>
    </xf>
    <xf numFmtId="0" fontId="12" fillId="0" borderId="0" xfId="0" applyNumberFormat="1" applyFont="1" applyBorder="1" applyAlignment="1">
      <alignment vertical="top" wrapText="1" shrinkToFit="1"/>
    </xf>
    <xf numFmtId="49" fontId="12" fillId="0" borderId="0" xfId="6" applyNumberFormat="1" applyFont="1" applyBorder="1" applyAlignment="1">
      <alignment horizontal="center" vertical="justify"/>
    </xf>
    <xf numFmtId="49" fontId="12" fillId="0" borderId="0" xfId="6" applyNumberFormat="1" applyFont="1" applyAlignment="1">
      <alignment horizontal="center" vertical="justify" wrapText="1"/>
    </xf>
    <xf numFmtId="49" fontId="12" fillId="0" borderId="0" xfId="6" applyNumberFormat="1" applyFont="1" applyAlignment="1">
      <alignment horizontal="center" vertical="justify"/>
    </xf>
    <xf numFmtId="49" fontId="12" fillId="0" borderId="0" xfId="6" applyNumberFormat="1" applyFont="1" applyAlignment="1">
      <alignment horizontal="left" vertical="justify" wrapText="1"/>
    </xf>
    <xf numFmtId="49" fontId="12" fillId="0" borderId="0" xfId="6" applyNumberFormat="1" applyFont="1" applyAlignment="1">
      <alignment vertical="justify"/>
    </xf>
    <xf numFmtId="49" fontId="12" fillId="0" borderId="0" xfId="6" applyNumberFormat="1" applyFont="1" applyBorder="1" applyAlignment="1">
      <alignment wrapText="1"/>
    </xf>
    <xf numFmtId="49" fontId="12" fillId="0" borderId="0" xfId="6" applyNumberFormat="1" applyFont="1" applyFill="1" applyBorder="1" applyAlignment="1">
      <alignment vertical="justify"/>
    </xf>
    <xf numFmtId="0" fontId="12" fillId="0" borderId="0" xfId="0" applyNumberFormat="1" applyFont="1" applyFill="1" applyBorder="1" applyAlignment="1">
      <alignment vertical="top" wrapText="1" shrinkToFit="1"/>
    </xf>
    <xf numFmtId="49" fontId="12" fillId="0" borderId="0" xfId="6" applyNumberFormat="1" applyFont="1" applyFill="1" applyBorder="1" applyAlignment="1">
      <alignment horizontal="center" vertical="justify"/>
    </xf>
    <xf numFmtId="49" fontId="12" fillId="0" borderId="0" xfId="6" applyNumberFormat="1" applyFont="1" applyFill="1" applyAlignment="1">
      <alignment horizontal="center" vertical="justify" wrapText="1"/>
    </xf>
    <xf numFmtId="49" fontId="12" fillId="0" borderId="0" xfId="6" applyNumberFormat="1" applyFont="1" applyFill="1" applyAlignment="1">
      <alignment horizontal="center" vertical="justify"/>
    </xf>
    <xf numFmtId="49" fontId="12" fillId="0" borderId="0" xfId="6" applyNumberFormat="1" applyFont="1" applyFill="1" applyAlignment="1">
      <alignment horizontal="left" vertical="justify" wrapText="1"/>
    </xf>
    <xf numFmtId="49" fontId="12" fillId="0" borderId="0" xfId="6" applyNumberFormat="1" applyFont="1" applyFill="1" applyAlignment="1">
      <alignment vertical="justify"/>
    </xf>
    <xf numFmtId="0" fontId="12" fillId="0" borderId="0" xfId="6" applyFont="1" applyFill="1" applyBorder="1" applyAlignment="1">
      <alignment vertical="justify" wrapText="1"/>
    </xf>
    <xf numFmtId="0" fontId="13" fillId="0" borderId="0" xfId="0" applyNumberFormat="1" applyFont="1" applyFill="1" applyBorder="1" applyAlignment="1">
      <alignment vertical="top" wrapText="1" shrinkToFit="1"/>
    </xf>
    <xf numFmtId="0" fontId="12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11" fillId="0" borderId="0" xfId="1" applyNumberFormat="1" applyFont="1" applyBorder="1" applyAlignment="1">
      <alignment vertical="top"/>
    </xf>
    <xf numFmtId="49" fontId="11" fillId="0" borderId="0" xfId="1" applyNumberFormat="1" applyFont="1" applyBorder="1" applyAlignment="1">
      <alignment horizontal="right" vertical="top"/>
    </xf>
    <xf numFmtId="49" fontId="11" fillId="0" borderId="0" xfId="1" applyNumberFormat="1" applyFont="1" applyBorder="1" applyAlignment="1">
      <alignment horizontal="left" vertical="top"/>
    </xf>
    <xf numFmtId="0" fontId="1" fillId="3" borderId="0" xfId="0" applyFont="1" applyFill="1"/>
    <xf numFmtId="0" fontId="1" fillId="2" borderId="0" xfId="0" applyFont="1" applyFill="1" applyAlignment="1">
      <alignment shrinkToFit="1"/>
    </xf>
    <xf numFmtId="49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10" fillId="0" borderId="0" xfId="0" applyNumberFormat="1" applyFont="1" applyBorder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49" fontId="8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1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14" fillId="0" borderId="0" xfId="0" applyFont="1" applyFill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shrinkToFit="1"/>
    </xf>
    <xf numFmtId="0" fontId="14" fillId="0" borderId="2" xfId="0" applyFont="1" applyFill="1" applyBorder="1" applyAlignment="1">
      <alignment horizontal="center" shrinkToFit="1"/>
    </xf>
    <xf numFmtId="0" fontId="14" fillId="0" borderId="2" xfId="0" applyFont="1" applyFill="1" applyBorder="1" applyAlignment="1">
      <alignment shrinkToFit="1"/>
    </xf>
    <xf numFmtId="164" fontId="14" fillId="2" borderId="2" xfId="0" applyNumberFormat="1" applyFont="1" applyFill="1" applyBorder="1" applyAlignment="1">
      <alignment horizontal="center" shrinkToFit="1"/>
    </xf>
    <xf numFmtId="0" fontId="14" fillId="0" borderId="2" xfId="0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shrinkToFit="1"/>
    </xf>
    <xf numFmtId="49" fontId="14" fillId="0" borderId="2" xfId="0" applyNumberFormat="1" applyFont="1" applyFill="1" applyBorder="1" applyAlignment="1">
      <alignment horizontal="center" shrinkToFit="1"/>
    </xf>
    <xf numFmtId="1" fontId="14" fillId="0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shrinkToFit="1"/>
    </xf>
    <xf numFmtId="47" fontId="14" fillId="2" borderId="0" xfId="0" applyNumberFormat="1" applyFont="1" applyFill="1" applyBorder="1" applyAlignment="1">
      <alignment horizontal="center" shrinkToFit="1"/>
    </xf>
    <xf numFmtId="47" fontId="14" fillId="0" borderId="2" xfId="0" applyNumberFormat="1" applyFont="1" applyFill="1" applyBorder="1" applyAlignment="1">
      <alignment horizontal="center" shrinkToFit="1"/>
    </xf>
    <xf numFmtId="164" fontId="14" fillId="0" borderId="0" xfId="0" applyNumberFormat="1" applyFont="1" applyFill="1" applyBorder="1" applyAlignment="1">
      <alignment horizontal="center" shrinkToFit="1"/>
    </xf>
    <xf numFmtId="47" fontId="14" fillId="2" borderId="2" xfId="0" applyNumberFormat="1" applyFont="1" applyFill="1" applyBorder="1" applyAlignment="1">
      <alignment horizontal="center" shrinkToFit="1"/>
    </xf>
    <xf numFmtId="0" fontId="14" fillId="0" borderId="2" xfId="0" applyFont="1" applyBorder="1"/>
    <xf numFmtId="0" fontId="14" fillId="2" borderId="7" xfId="0" applyFont="1" applyFill="1" applyBorder="1" applyAlignment="1">
      <alignment horizontal="center" shrinkToFit="1"/>
    </xf>
    <xf numFmtId="0" fontId="14" fillId="0" borderId="7" xfId="0" applyFont="1" applyFill="1" applyBorder="1" applyAlignment="1">
      <alignment horizontal="center" shrinkToFit="1"/>
    </xf>
    <xf numFmtId="0" fontId="14" fillId="0" borderId="7" xfId="0" applyFont="1" applyFill="1" applyBorder="1" applyAlignment="1">
      <alignment shrinkToFit="1"/>
    </xf>
    <xf numFmtId="164" fontId="14" fillId="0" borderId="7" xfId="0" applyNumberFormat="1" applyFont="1" applyFill="1" applyBorder="1" applyAlignment="1">
      <alignment horizontal="center" shrinkToFit="1"/>
    </xf>
    <xf numFmtId="0" fontId="14" fillId="0" borderId="7" xfId="0" applyFont="1" applyFill="1" applyBorder="1" applyAlignment="1">
      <alignment horizontal="center"/>
    </xf>
    <xf numFmtId="49" fontId="14" fillId="0" borderId="7" xfId="0" applyNumberFormat="1" applyFont="1" applyFill="1" applyBorder="1" applyAlignment="1">
      <alignment horizontal="center" shrinkToFit="1"/>
    </xf>
    <xf numFmtId="1" fontId="14" fillId="0" borderId="7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shrinkToFit="1"/>
    </xf>
    <xf numFmtId="0" fontId="14" fillId="0" borderId="8" xfId="0" applyFont="1" applyFill="1" applyBorder="1" applyAlignment="1">
      <alignment horizontal="center" shrinkToFit="1"/>
    </xf>
    <xf numFmtId="0" fontId="14" fillId="0" borderId="8" xfId="0" applyFont="1" applyFill="1" applyBorder="1" applyAlignment="1">
      <alignment shrinkToFit="1"/>
    </xf>
    <xf numFmtId="164" fontId="14" fillId="2" borderId="8" xfId="0" applyNumberFormat="1" applyFont="1" applyFill="1" applyBorder="1" applyAlignment="1">
      <alignment horizontal="center" shrinkToFit="1"/>
    </xf>
    <xf numFmtId="0" fontId="14" fillId="0" borderId="8" xfId="0" applyFont="1" applyFill="1" applyBorder="1" applyAlignment="1">
      <alignment horizontal="center"/>
    </xf>
    <xf numFmtId="164" fontId="14" fillId="0" borderId="8" xfId="0" applyNumberFormat="1" applyFont="1" applyFill="1" applyBorder="1" applyAlignment="1">
      <alignment horizontal="center" shrinkToFit="1"/>
    </xf>
    <xf numFmtId="49" fontId="14" fillId="0" borderId="8" xfId="0" applyNumberFormat="1" applyFont="1" applyFill="1" applyBorder="1" applyAlignment="1">
      <alignment horizontal="center" shrinkToFit="1"/>
    </xf>
    <xf numFmtId="1" fontId="14" fillId="0" borderId="8" xfId="0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shrinkToFit="1"/>
    </xf>
    <xf numFmtId="0" fontId="14" fillId="2" borderId="0" xfId="0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center" shrinkToFi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shrinkToFit="1"/>
    </xf>
    <xf numFmtId="1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shrinkToFit="1"/>
    </xf>
    <xf numFmtId="0" fontId="14" fillId="0" borderId="9" xfId="0" applyFont="1" applyFill="1" applyBorder="1" applyAlignment="1">
      <alignment horizontal="center" shrinkToFit="1"/>
    </xf>
    <xf numFmtId="0" fontId="14" fillId="0" borderId="10" xfId="0" applyFont="1" applyFill="1" applyBorder="1" applyAlignment="1">
      <alignment horizontal="center" shrinkToFit="1"/>
    </xf>
    <xf numFmtId="0" fontId="14" fillId="0" borderId="11" xfId="0" applyFont="1" applyFill="1" applyBorder="1" applyAlignment="1">
      <alignment horizontal="center" shrinkToFit="1"/>
    </xf>
    <xf numFmtId="0" fontId="14" fillId="0" borderId="12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shrinkToFit="1"/>
    </xf>
    <xf numFmtId="0" fontId="14" fillId="2" borderId="1" xfId="0" applyFont="1" applyFill="1" applyBorder="1" applyAlignment="1">
      <alignment horizontal="center" shrinkToFit="1"/>
    </xf>
    <xf numFmtId="0" fontId="14" fillId="0" borderId="1" xfId="0" applyFont="1" applyFill="1" applyBorder="1" applyAlignment="1">
      <alignment horizontal="center" shrinkToFit="1"/>
    </xf>
    <xf numFmtId="0" fontId="14" fillId="0" borderId="1" xfId="0" applyFont="1" applyFill="1" applyBorder="1" applyAlignment="1">
      <alignment shrinkToFit="1"/>
    </xf>
    <xf numFmtId="164" fontId="14" fillId="0" borderId="1" xfId="0" applyNumberFormat="1" applyFont="1" applyFill="1" applyBorder="1" applyAlignment="1">
      <alignment horizontal="center" shrinkToFit="1"/>
    </xf>
    <xf numFmtId="0" fontId="14" fillId="0" borderId="1" xfId="0" applyFont="1" applyBorder="1"/>
    <xf numFmtId="164" fontId="14" fillId="2" borderId="0" xfId="0" applyNumberFormat="1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center"/>
    </xf>
    <xf numFmtId="2" fontId="14" fillId="0" borderId="2" xfId="0" applyNumberFormat="1" applyFont="1" applyFill="1" applyBorder="1" applyAlignment="1">
      <alignment horizontal="center" shrinkToFit="1"/>
    </xf>
  </cellXfs>
  <cellStyles count="7">
    <cellStyle name="1 2" xfId="2"/>
    <cellStyle name="1 3" xfId="3"/>
    <cellStyle name="1 4 2" xfId="5"/>
    <cellStyle name="Обычный" xfId="0" builtinId="0"/>
    <cellStyle name="Обычный 10" xfId="4"/>
    <cellStyle name="Обычный 2 2" xfId="1"/>
    <cellStyle name="Обычный_ПО 1989-90 10-11.06.2006г.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view="pageBreakPreview" zoomScale="60" workbookViewId="0">
      <selection activeCell="J22" sqref="J22"/>
    </sheetView>
  </sheetViews>
  <sheetFormatPr defaultRowHeight="15" x14ac:dyDescent="0.25"/>
  <cols>
    <col min="1" max="1" width="48.85546875" style="5" customWidth="1"/>
    <col min="2" max="9" width="9.140625" style="5"/>
    <col min="10" max="10" width="6.28515625" style="5" customWidth="1"/>
    <col min="11" max="256" width="9.140625" style="5"/>
    <col min="257" max="257" width="48.85546875" style="5" customWidth="1"/>
    <col min="258" max="265" width="9.140625" style="5"/>
    <col min="266" max="266" width="6.28515625" style="5" customWidth="1"/>
    <col min="267" max="512" width="9.140625" style="5"/>
    <col min="513" max="513" width="48.85546875" style="5" customWidth="1"/>
    <col min="514" max="521" width="9.140625" style="5"/>
    <col min="522" max="522" width="6.28515625" style="5" customWidth="1"/>
    <col min="523" max="768" width="9.140625" style="5"/>
    <col min="769" max="769" width="48.85546875" style="5" customWidth="1"/>
    <col min="770" max="777" width="9.140625" style="5"/>
    <col min="778" max="778" width="6.28515625" style="5" customWidth="1"/>
    <col min="779" max="1024" width="9.140625" style="5"/>
    <col min="1025" max="1025" width="48.85546875" style="5" customWidth="1"/>
    <col min="1026" max="1033" width="9.140625" style="5"/>
    <col min="1034" max="1034" width="6.28515625" style="5" customWidth="1"/>
    <col min="1035" max="1280" width="9.140625" style="5"/>
    <col min="1281" max="1281" width="48.85546875" style="5" customWidth="1"/>
    <col min="1282" max="1289" width="9.140625" style="5"/>
    <col min="1290" max="1290" width="6.28515625" style="5" customWidth="1"/>
    <col min="1291" max="1536" width="9.140625" style="5"/>
    <col min="1537" max="1537" width="48.85546875" style="5" customWidth="1"/>
    <col min="1538" max="1545" width="9.140625" style="5"/>
    <col min="1546" max="1546" width="6.28515625" style="5" customWidth="1"/>
    <col min="1547" max="1792" width="9.140625" style="5"/>
    <col min="1793" max="1793" width="48.85546875" style="5" customWidth="1"/>
    <col min="1794" max="1801" width="9.140625" style="5"/>
    <col min="1802" max="1802" width="6.28515625" style="5" customWidth="1"/>
    <col min="1803" max="2048" width="9.140625" style="5"/>
    <col min="2049" max="2049" width="48.85546875" style="5" customWidth="1"/>
    <col min="2050" max="2057" width="9.140625" style="5"/>
    <col min="2058" max="2058" width="6.28515625" style="5" customWidth="1"/>
    <col min="2059" max="2304" width="9.140625" style="5"/>
    <col min="2305" max="2305" width="48.85546875" style="5" customWidth="1"/>
    <col min="2306" max="2313" width="9.140625" style="5"/>
    <col min="2314" max="2314" width="6.28515625" style="5" customWidth="1"/>
    <col min="2315" max="2560" width="9.140625" style="5"/>
    <col min="2561" max="2561" width="48.85546875" style="5" customWidth="1"/>
    <col min="2562" max="2569" width="9.140625" style="5"/>
    <col min="2570" max="2570" width="6.28515625" style="5" customWidth="1"/>
    <col min="2571" max="2816" width="9.140625" style="5"/>
    <col min="2817" max="2817" width="48.85546875" style="5" customWidth="1"/>
    <col min="2818" max="2825" width="9.140625" style="5"/>
    <col min="2826" max="2826" width="6.28515625" style="5" customWidth="1"/>
    <col min="2827" max="3072" width="9.140625" style="5"/>
    <col min="3073" max="3073" width="48.85546875" style="5" customWidth="1"/>
    <col min="3074" max="3081" width="9.140625" style="5"/>
    <col min="3082" max="3082" width="6.28515625" style="5" customWidth="1"/>
    <col min="3083" max="3328" width="9.140625" style="5"/>
    <col min="3329" max="3329" width="48.85546875" style="5" customWidth="1"/>
    <col min="3330" max="3337" width="9.140625" style="5"/>
    <col min="3338" max="3338" width="6.28515625" style="5" customWidth="1"/>
    <col min="3339" max="3584" width="9.140625" style="5"/>
    <col min="3585" max="3585" width="48.85546875" style="5" customWidth="1"/>
    <col min="3586" max="3593" width="9.140625" style="5"/>
    <col min="3594" max="3594" width="6.28515625" style="5" customWidth="1"/>
    <col min="3595" max="3840" width="9.140625" style="5"/>
    <col min="3841" max="3841" width="48.85546875" style="5" customWidth="1"/>
    <col min="3842" max="3849" width="9.140625" style="5"/>
    <col min="3850" max="3850" width="6.28515625" style="5" customWidth="1"/>
    <col min="3851" max="4096" width="9.140625" style="5"/>
    <col min="4097" max="4097" width="48.85546875" style="5" customWidth="1"/>
    <col min="4098" max="4105" width="9.140625" style="5"/>
    <col min="4106" max="4106" width="6.28515625" style="5" customWidth="1"/>
    <col min="4107" max="4352" width="9.140625" style="5"/>
    <col min="4353" max="4353" width="48.85546875" style="5" customWidth="1"/>
    <col min="4354" max="4361" width="9.140625" style="5"/>
    <col min="4362" max="4362" width="6.28515625" style="5" customWidth="1"/>
    <col min="4363" max="4608" width="9.140625" style="5"/>
    <col min="4609" max="4609" width="48.85546875" style="5" customWidth="1"/>
    <col min="4610" max="4617" width="9.140625" style="5"/>
    <col min="4618" max="4618" width="6.28515625" style="5" customWidth="1"/>
    <col min="4619" max="4864" width="9.140625" style="5"/>
    <col min="4865" max="4865" width="48.85546875" style="5" customWidth="1"/>
    <col min="4866" max="4873" width="9.140625" style="5"/>
    <col min="4874" max="4874" width="6.28515625" style="5" customWidth="1"/>
    <col min="4875" max="5120" width="9.140625" style="5"/>
    <col min="5121" max="5121" width="48.85546875" style="5" customWidth="1"/>
    <col min="5122" max="5129" width="9.140625" style="5"/>
    <col min="5130" max="5130" width="6.28515625" style="5" customWidth="1"/>
    <col min="5131" max="5376" width="9.140625" style="5"/>
    <col min="5377" max="5377" width="48.85546875" style="5" customWidth="1"/>
    <col min="5378" max="5385" width="9.140625" style="5"/>
    <col min="5386" max="5386" width="6.28515625" style="5" customWidth="1"/>
    <col min="5387" max="5632" width="9.140625" style="5"/>
    <col min="5633" max="5633" width="48.85546875" style="5" customWidth="1"/>
    <col min="5634" max="5641" width="9.140625" style="5"/>
    <col min="5642" max="5642" width="6.28515625" style="5" customWidth="1"/>
    <col min="5643" max="5888" width="9.140625" style="5"/>
    <col min="5889" max="5889" width="48.85546875" style="5" customWidth="1"/>
    <col min="5890" max="5897" width="9.140625" style="5"/>
    <col min="5898" max="5898" width="6.28515625" style="5" customWidth="1"/>
    <col min="5899" max="6144" width="9.140625" style="5"/>
    <col min="6145" max="6145" width="48.85546875" style="5" customWidth="1"/>
    <col min="6146" max="6153" width="9.140625" style="5"/>
    <col min="6154" max="6154" width="6.28515625" style="5" customWidth="1"/>
    <col min="6155" max="6400" width="9.140625" style="5"/>
    <col min="6401" max="6401" width="48.85546875" style="5" customWidth="1"/>
    <col min="6402" max="6409" width="9.140625" style="5"/>
    <col min="6410" max="6410" width="6.28515625" style="5" customWidth="1"/>
    <col min="6411" max="6656" width="9.140625" style="5"/>
    <col min="6657" max="6657" width="48.85546875" style="5" customWidth="1"/>
    <col min="6658" max="6665" width="9.140625" style="5"/>
    <col min="6666" max="6666" width="6.28515625" style="5" customWidth="1"/>
    <col min="6667" max="6912" width="9.140625" style="5"/>
    <col min="6913" max="6913" width="48.85546875" style="5" customWidth="1"/>
    <col min="6914" max="6921" width="9.140625" style="5"/>
    <col min="6922" max="6922" width="6.28515625" style="5" customWidth="1"/>
    <col min="6923" max="7168" width="9.140625" style="5"/>
    <col min="7169" max="7169" width="48.85546875" style="5" customWidth="1"/>
    <col min="7170" max="7177" width="9.140625" style="5"/>
    <col min="7178" max="7178" width="6.28515625" style="5" customWidth="1"/>
    <col min="7179" max="7424" width="9.140625" style="5"/>
    <col min="7425" max="7425" width="48.85546875" style="5" customWidth="1"/>
    <col min="7426" max="7433" width="9.140625" style="5"/>
    <col min="7434" max="7434" width="6.28515625" style="5" customWidth="1"/>
    <col min="7435" max="7680" width="9.140625" style="5"/>
    <col min="7681" max="7681" width="48.85546875" style="5" customWidth="1"/>
    <col min="7682" max="7689" width="9.140625" style="5"/>
    <col min="7690" max="7690" width="6.28515625" style="5" customWidth="1"/>
    <col min="7691" max="7936" width="9.140625" style="5"/>
    <col min="7937" max="7937" width="48.85546875" style="5" customWidth="1"/>
    <col min="7938" max="7945" width="9.140625" style="5"/>
    <col min="7946" max="7946" width="6.28515625" style="5" customWidth="1"/>
    <col min="7947" max="8192" width="9.140625" style="5"/>
    <col min="8193" max="8193" width="48.85546875" style="5" customWidth="1"/>
    <col min="8194" max="8201" width="9.140625" style="5"/>
    <col min="8202" max="8202" width="6.28515625" style="5" customWidth="1"/>
    <col min="8203" max="8448" width="9.140625" style="5"/>
    <col min="8449" max="8449" width="48.85546875" style="5" customWidth="1"/>
    <col min="8450" max="8457" width="9.140625" style="5"/>
    <col min="8458" max="8458" width="6.28515625" style="5" customWidth="1"/>
    <col min="8459" max="8704" width="9.140625" style="5"/>
    <col min="8705" max="8705" width="48.85546875" style="5" customWidth="1"/>
    <col min="8706" max="8713" width="9.140625" style="5"/>
    <col min="8714" max="8714" width="6.28515625" style="5" customWidth="1"/>
    <col min="8715" max="8960" width="9.140625" style="5"/>
    <col min="8961" max="8961" width="48.85546875" style="5" customWidth="1"/>
    <col min="8962" max="8969" width="9.140625" style="5"/>
    <col min="8970" max="8970" width="6.28515625" style="5" customWidth="1"/>
    <col min="8971" max="9216" width="9.140625" style="5"/>
    <col min="9217" max="9217" width="48.85546875" style="5" customWidth="1"/>
    <col min="9218" max="9225" width="9.140625" style="5"/>
    <col min="9226" max="9226" width="6.28515625" style="5" customWidth="1"/>
    <col min="9227" max="9472" width="9.140625" style="5"/>
    <col min="9473" max="9473" width="48.85546875" style="5" customWidth="1"/>
    <col min="9474" max="9481" width="9.140625" style="5"/>
    <col min="9482" max="9482" width="6.28515625" style="5" customWidth="1"/>
    <col min="9483" max="9728" width="9.140625" style="5"/>
    <col min="9729" max="9729" width="48.85546875" style="5" customWidth="1"/>
    <col min="9730" max="9737" width="9.140625" style="5"/>
    <col min="9738" max="9738" width="6.28515625" style="5" customWidth="1"/>
    <col min="9739" max="9984" width="9.140625" style="5"/>
    <col min="9985" max="9985" width="48.85546875" style="5" customWidth="1"/>
    <col min="9986" max="9993" width="9.140625" style="5"/>
    <col min="9994" max="9994" width="6.28515625" style="5" customWidth="1"/>
    <col min="9995" max="10240" width="9.140625" style="5"/>
    <col min="10241" max="10241" width="48.85546875" style="5" customWidth="1"/>
    <col min="10242" max="10249" width="9.140625" style="5"/>
    <col min="10250" max="10250" width="6.28515625" style="5" customWidth="1"/>
    <col min="10251" max="10496" width="9.140625" style="5"/>
    <col min="10497" max="10497" width="48.85546875" style="5" customWidth="1"/>
    <col min="10498" max="10505" width="9.140625" style="5"/>
    <col min="10506" max="10506" width="6.28515625" style="5" customWidth="1"/>
    <col min="10507" max="10752" width="9.140625" style="5"/>
    <col min="10753" max="10753" width="48.85546875" style="5" customWidth="1"/>
    <col min="10754" max="10761" width="9.140625" style="5"/>
    <col min="10762" max="10762" width="6.28515625" style="5" customWidth="1"/>
    <col min="10763" max="11008" width="9.140625" style="5"/>
    <col min="11009" max="11009" width="48.85546875" style="5" customWidth="1"/>
    <col min="11010" max="11017" width="9.140625" style="5"/>
    <col min="11018" max="11018" width="6.28515625" style="5" customWidth="1"/>
    <col min="11019" max="11264" width="9.140625" style="5"/>
    <col min="11265" max="11265" width="48.85546875" style="5" customWidth="1"/>
    <col min="11266" max="11273" width="9.140625" style="5"/>
    <col min="11274" max="11274" width="6.28515625" style="5" customWidth="1"/>
    <col min="11275" max="11520" width="9.140625" style="5"/>
    <col min="11521" max="11521" width="48.85546875" style="5" customWidth="1"/>
    <col min="11522" max="11529" width="9.140625" style="5"/>
    <col min="11530" max="11530" width="6.28515625" style="5" customWidth="1"/>
    <col min="11531" max="11776" width="9.140625" style="5"/>
    <col min="11777" max="11777" width="48.85546875" style="5" customWidth="1"/>
    <col min="11778" max="11785" width="9.140625" style="5"/>
    <col min="11786" max="11786" width="6.28515625" style="5" customWidth="1"/>
    <col min="11787" max="12032" width="9.140625" style="5"/>
    <col min="12033" max="12033" width="48.85546875" style="5" customWidth="1"/>
    <col min="12034" max="12041" width="9.140625" style="5"/>
    <col min="12042" max="12042" width="6.28515625" style="5" customWidth="1"/>
    <col min="12043" max="12288" width="9.140625" style="5"/>
    <col min="12289" max="12289" width="48.85546875" style="5" customWidth="1"/>
    <col min="12290" max="12297" width="9.140625" style="5"/>
    <col min="12298" max="12298" width="6.28515625" style="5" customWidth="1"/>
    <col min="12299" max="12544" width="9.140625" style="5"/>
    <col min="12545" max="12545" width="48.85546875" style="5" customWidth="1"/>
    <col min="12546" max="12553" width="9.140625" style="5"/>
    <col min="12554" max="12554" width="6.28515625" style="5" customWidth="1"/>
    <col min="12555" max="12800" width="9.140625" style="5"/>
    <col min="12801" max="12801" width="48.85546875" style="5" customWidth="1"/>
    <col min="12802" max="12809" width="9.140625" style="5"/>
    <col min="12810" max="12810" width="6.28515625" style="5" customWidth="1"/>
    <col min="12811" max="13056" width="9.140625" style="5"/>
    <col min="13057" max="13057" width="48.85546875" style="5" customWidth="1"/>
    <col min="13058" max="13065" width="9.140625" style="5"/>
    <col min="13066" max="13066" width="6.28515625" style="5" customWidth="1"/>
    <col min="13067" max="13312" width="9.140625" style="5"/>
    <col min="13313" max="13313" width="48.85546875" style="5" customWidth="1"/>
    <col min="13314" max="13321" width="9.140625" style="5"/>
    <col min="13322" max="13322" width="6.28515625" style="5" customWidth="1"/>
    <col min="13323" max="13568" width="9.140625" style="5"/>
    <col min="13569" max="13569" width="48.85546875" style="5" customWidth="1"/>
    <col min="13570" max="13577" width="9.140625" style="5"/>
    <col min="13578" max="13578" width="6.28515625" style="5" customWidth="1"/>
    <col min="13579" max="13824" width="9.140625" style="5"/>
    <col min="13825" max="13825" width="48.85546875" style="5" customWidth="1"/>
    <col min="13826" max="13833" width="9.140625" style="5"/>
    <col min="13834" max="13834" width="6.28515625" style="5" customWidth="1"/>
    <col min="13835" max="14080" width="9.140625" style="5"/>
    <col min="14081" max="14081" width="48.85546875" style="5" customWidth="1"/>
    <col min="14082" max="14089" width="9.140625" style="5"/>
    <col min="14090" max="14090" width="6.28515625" style="5" customWidth="1"/>
    <col min="14091" max="14336" width="9.140625" style="5"/>
    <col min="14337" max="14337" width="48.85546875" style="5" customWidth="1"/>
    <col min="14338" max="14345" width="9.140625" style="5"/>
    <col min="14346" max="14346" width="6.28515625" style="5" customWidth="1"/>
    <col min="14347" max="14592" width="9.140625" style="5"/>
    <col min="14593" max="14593" width="48.85546875" style="5" customWidth="1"/>
    <col min="14594" max="14601" width="9.140625" style="5"/>
    <col min="14602" max="14602" width="6.28515625" style="5" customWidth="1"/>
    <col min="14603" max="14848" width="9.140625" style="5"/>
    <col min="14849" max="14849" width="48.85546875" style="5" customWidth="1"/>
    <col min="14850" max="14857" width="9.140625" style="5"/>
    <col min="14858" max="14858" width="6.28515625" style="5" customWidth="1"/>
    <col min="14859" max="15104" width="9.140625" style="5"/>
    <col min="15105" max="15105" width="48.85546875" style="5" customWidth="1"/>
    <col min="15106" max="15113" width="9.140625" style="5"/>
    <col min="15114" max="15114" width="6.28515625" style="5" customWidth="1"/>
    <col min="15115" max="15360" width="9.140625" style="5"/>
    <col min="15361" max="15361" width="48.85546875" style="5" customWidth="1"/>
    <col min="15362" max="15369" width="9.140625" style="5"/>
    <col min="15370" max="15370" width="6.28515625" style="5" customWidth="1"/>
    <col min="15371" max="15616" width="9.140625" style="5"/>
    <col min="15617" max="15617" width="48.85546875" style="5" customWidth="1"/>
    <col min="15618" max="15625" width="9.140625" style="5"/>
    <col min="15626" max="15626" width="6.28515625" style="5" customWidth="1"/>
    <col min="15627" max="15872" width="9.140625" style="5"/>
    <col min="15873" max="15873" width="48.85546875" style="5" customWidth="1"/>
    <col min="15874" max="15881" width="9.140625" style="5"/>
    <col min="15882" max="15882" width="6.28515625" style="5" customWidth="1"/>
    <col min="15883" max="16128" width="9.140625" style="5"/>
    <col min="16129" max="16129" width="48.85546875" style="5" customWidth="1"/>
    <col min="16130" max="16137" width="9.140625" style="5"/>
    <col min="16138" max="16138" width="6.28515625" style="5" customWidth="1"/>
    <col min="16139" max="16384" width="9.140625" style="5"/>
  </cols>
  <sheetData>
    <row r="1" spans="1:256" ht="18.75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18.75" x14ac:dyDescent="0.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7" spans="1:256" ht="51" x14ac:dyDescent="0.75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</row>
    <row r="10" spans="1:256" ht="23.25" x14ac:dyDescent="0.25">
      <c r="A10" s="55" t="s">
        <v>22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256" ht="26.25" x14ac:dyDescent="0.25">
      <c r="A11" s="56" t="s">
        <v>156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256" ht="31.5" x14ac:dyDescent="0.25">
      <c r="A12" s="52" t="s">
        <v>157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256" ht="31.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22" spans="1:10" ht="18.75" x14ac:dyDescent="0.3">
      <c r="A22" s="4" t="s">
        <v>158</v>
      </c>
      <c r="B22" s="4"/>
      <c r="C22" s="4" t="s">
        <v>23</v>
      </c>
      <c r="D22" s="4"/>
      <c r="E22" s="4"/>
      <c r="F22" s="4"/>
      <c r="J22" s="6" t="s">
        <v>159</v>
      </c>
    </row>
    <row r="23" spans="1:10" ht="18.75" x14ac:dyDescent="0.3">
      <c r="A23" s="4"/>
      <c r="B23" s="4"/>
      <c r="C23" s="4"/>
      <c r="D23" s="4"/>
      <c r="E23" s="4"/>
      <c r="F23" s="4"/>
      <c r="G23" s="4"/>
      <c r="H23" s="4"/>
    </row>
  </sheetData>
  <mergeCells count="7">
    <mergeCell ref="A13:J13"/>
    <mergeCell ref="A12:J12"/>
    <mergeCell ref="A1:J1"/>
    <mergeCell ref="A2:J2"/>
    <mergeCell ref="A7:J7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9"/>
  <sheetViews>
    <sheetView view="pageBreakPreview" zoomScale="60" workbookViewId="0">
      <selection activeCell="E23" sqref="E23"/>
    </sheetView>
  </sheetViews>
  <sheetFormatPr defaultRowHeight="12.75" x14ac:dyDescent="0.2"/>
  <cols>
    <col min="1" max="1" width="15.5703125" style="10" customWidth="1"/>
    <col min="2" max="2" width="50.140625" style="10" customWidth="1"/>
    <col min="3" max="3" width="0.7109375" style="10" hidden="1" customWidth="1"/>
    <col min="4" max="4" width="0.7109375" style="10" customWidth="1"/>
    <col min="5" max="5" width="26" style="10" customWidth="1"/>
    <col min="6" max="6" width="8.140625" style="37" customWidth="1"/>
    <col min="7" max="7" width="14.7109375" style="10" customWidth="1"/>
    <col min="8" max="256" width="9.140625" style="10"/>
    <col min="257" max="257" width="15.5703125" style="10" customWidth="1"/>
    <col min="258" max="258" width="50.140625" style="10" customWidth="1"/>
    <col min="259" max="259" width="0" style="10" hidden="1" customWidth="1"/>
    <col min="260" max="260" width="0.7109375" style="10" customWidth="1"/>
    <col min="261" max="261" width="26" style="10" customWidth="1"/>
    <col min="262" max="262" width="8.140625" style="10" customWidth="1"/>
    <col min="263" max="263" width="14.7109375" style="10" customWidth="1"/>
    <col min="264" max="512" width="9.140625" style="10"/>
    <col min="513" max="513" width="15.5703125" style="10" customWidth="1"/>
    <col min="514" max="514" width="50.140625" style="10" customWidth="1"/>
    <col min="515" max="515" width="0" style="10" hidden="1" customWidth="1"/>
    <col min="516" max="516" width="0.7109375" style="10" customWidth="1"/>
    <col min="517" max="517" width="26" style="10" customWidth="1"/>
    <col min="518" max="518" width="8.140625" style="10" customWidth="1"/>
    <col min="519" max="519" width="14.7109375" style="10" customWidth="1"/>
    <col min="520" max="768" width="9.140625" style="10"/>
    <col min="769" max="769" width="15.5703125" style="10" customWidth="1"/>
    <col min="770" max="770" width="50.140625" style="10" customWidth="1"/>
    <col min="771" max="771" width="0" style="10" hidden="1" customWidth="1"/>
    <col min="772" max="772" width="0.7109375" style="10" customWidth="1"/>
    <col min="773" max="773" width="26" style="10" customWidth="1"/>
    <col min="774" max="774" width="8.140625" style="10" customWidth="1"/>
    <col min="775" max="775" width="14.7109375" style="10" customWidth="1"/>
    <col min="776" max="1024" width="9.140625" style="10"/>
    <col min="1025" max="1025" width="15.5703125" style="10" customWidth="1"/>
    <col min="1026" max="1026" width="50.140625" style="10" customWidth="1"/>
    <col min="1027" max="1027" width="0" style="10" hidden="1" customWidth="1"/>
    <col min="1028" max="1028" width="0.7109375" style="10" customWidth="1"/>
    <col min="1029" max="1029" width="26" style="10" customWidth="1"/>
    <col min="1030" max="1030" width="8.140625" style="10" customWidth="1"/>
    <col min="1031" max="1031" width="14.7109375" style="10" customWidth="1"/>
    <col min="1032" max="1280" width="9.140625" style="10"/>
    <col min="1281" max="1281" width="15.5703125" style="10" customWidth="1"/>
    <col min="1282" max="1282" width="50.140625" style="10" customWidth="1"/>
    <col min="1283" max="1283" width="0" style="10" hidden="1" customWidth="1"/>
    <col min="1284" max="1284" width="0.7109375" style="10" customWidth="1"/>
    <col min="1285" max="1285" width="26" style="10" customWidth="1"/>
    <col min="1286" max="1286" width="8.140625" style="10" customWidth="1"/>
    <col min="1287" max="1287" width="14.7109375" style="10" customWidth="1"/>
    <col min="1288" max="1536" width="9.140625" style="10"/>
    <col min="1537" max="1537" width="15.5703125" style="10" customWidth="1"/>
    <col min="1538" max="1538" width="50.140625" style="10" customWidth="1"/>
    <col min="1539" max="1539" width="0" style="10" hidden="1" customWidth="1"/>
    <col min="1540" max="1540" width="0.7109375" style="10" customWidth="1"/>
    <col min="1541" max="1541" width="26" style="10" customWidth="1"/>
    <col min="1542" max="1542" width="8.140625" style="10" customWidth="1"/>
    <col min="1543" max="1543" width="14.7109375" style="10" customWidth="1"/>
    <col min="1544" max="1792" width="9.140625" style="10"/>
    <col min="1793" max="1793" width="15.5703125" style="10" customWidth="1"/>
    <col min="1794" max="1794" width="50.140625" style="10" customWidth="1"/>
    <col min="1795" max="1795" width="0" style="10" hidden="1" customWidth="1"/>
    <col min="1796" max="1796" width="0.7109375" style="10" customWidth="1"/>
    <col min="1797" max="1797" width="26" style="10" customWidth="1"/>
    <col min="1798" max="1798" width="8.140625" style="10" customWidth="1"/>
    <col min="1799" max="1799" width="14.7109375" style="10" customWidth="1"/>
    <col min="1800" max="2048" width="9.140625" style="10"/>
    <col min="2049" max="2049" width="15.5703125" style="10" customWidth="1"/>
    <col min="2050" max="2050" width="50.140625" style="10" customWidth="1"/>
    <col min="2051" max="2051" width="0" style="10" hidden="1" customWidth="1"/>
    <col min="2052" max="2052" width="0.7109375" style="10" customWidth="1"/>
    <col min="2053" max="2053" width="26" style="10" customWidth="1"/>
    <col min="2054" max="2054" width="8.140625" style="10" customWidth="1"/>
    <col min="2055" max="2055" width="14.7109375" style="10" customWidth="1"/>
    <col min="2056" max="2304" width="9.140625" style="10"/>
    <col min="2305" max="2305" width="15.5703125" style="10" customWidth="1"/>
    <col min="2306" max="2306" width="50.140625" style="10" customWidth="1"/>
    <col min="2307" max="2307" width="0" style="10" hidden="1" customWidth="1"/>
    <col min="2308" max="2308" width="0.7109375" style="10" customWidth="1"/>
    <col min="2309" max="2309" width="26" style="10" customWidth="1"/>
    <col min="2310" max="2310" width="8.140625" style="10" customWidth="1"/>
    <col min="2311" max="2311" width="14.7109375" style="10" customWidth="1"/>
    <col min="2312" max="2560" width="9.140625" style="10"/>
    <col min="2561" max="2561" width="15.5703125" style="10" customWidth="1"/>
    <col min="2562" max="2562" width="50.140625" style="10" customWidth="1"/>
    <col min="2563" max="2563" width="0" style="10" hidden="1" customWidth="1"/>
    <col min="2564" max="2564" width="0.7109375" style="10" customWidth="1"/>
    <col min="2565" max="2565" width="26" style="10" customWidth="1"/>
    <col min="2566" max="2566" width="8.140625" style="10" customWidth="1"/>
    <col min="2567" max="2567" width="14.7109375" style="10" customWidth="1"/>
    <col min="2568" max="2816" width="9.140625" style="10"/>
    <col min="2817" max="2817" width="15.5703125" style="10" customWidth="1"/>
    <col min="2818" max="2818" width="50.140625" style="10" customWidth="1"/>
    <col min="2819" max="2819" width="0" style="10" hidden="1" customWidth="1"/>
    <col min="2820" max="2820" width="0.7109375" style="10" customWidth="1"/>
    <col min="2821" max="2821" width="26" style="10" customWidth="1"/>
    <col min="2822" max="2822" width="8.140625" style="10" customWidth="1"/>
    <col min="2823" max="2823" width="14.7109375" style="10" customWidth="1"/>
    <col min="2824" max="3072" width="9.140625" style="10"/>
    <col min="3073" max="3073" width="15.5703125" style="10" customWidth="1"/>
    <col min="3074" max="3074" width="50.140625" style="10" customWidth="1"/>
    <col min="3075" max="3075" width="0" style="10" hidden="1" customWidth="1"/>
    <col min="3076" max="3076" width="0.7109375" style="10" customWidth="1"/>
    <col min="3077" max="3077" width="26" style="10" customWidth="1"/>
    <col min="3078" max="3078" width="8.140625" style="10" customWidth="1"/>
    <col min="3079" max="3079" width="14.7109375" style="10" customWidth="1"/>
    <col min="3080" max="3328" width="9.140625" style="10"/>
    <col min="3329" max="3329" width="15.5703125" style="10" customWidth="1"/>
    <col min="3330" max="3330" width="50.140625" style="10" customWidth="1"/>
    <col min="3331" max="3331" width="0" style="10" hidden="1" customWidth="1"/>
    <col min="3332" max="3332" width="0.7109375" style="10" customWidth="1"/>
    <col min="3333" max="3333" width="26" style="10" customWidth="1"/>
    <col min="3334" max="3334" width="8.140625" style="10" customWidth="1"/>
    <col min="3335" max="3335" width="14.7109375" style="10" customWidth="1"/>
    <col min="3336" max="3584" width="9.140625" style="10"/>
    <col min="3585" max="3585" width="15.5703125" style="10" customWidth="1"/>
    <col min="3586" max="3586" width="50.140625" style="10" customWidth="1"/>
    <col min="3587" max="3587" width="0" style="10" hidden="1" customWidth="1"/>
    <col min="3588" max="3588" width="0.7109375" style="10" customWidth="1"/>
    <col min="3589" max="3589" width="26" style="10" customWidth="1"/>
    <col min="3590" max="3590" width="8.140625" style="10" customWidth="1"/>
    <col min="3591" max="3591" width="14.7109375" style="10" customWidth="1"/>
    <col min="3592" max="3840" width="9.140625" style="10"/>
    <col min="3841" max="3841" width="15.5703125" style="10" customWidth="1"/>
    <col min="3842" max="3842" width="50.140625" style="10" customWidth="1"/>
    <col min="3843" max="3843" width="0" style="10" hidden="1" customWidth="1"/>
    <col min="3844" max="3844" width="0.7109375" style="10" customWidth="1"/>
    <col min="3845" max="3845" width="26" style="10" customWidth="1"/>
    <col min="3846" max="3846" width="8.140625" style="10" customWidth="1"/>
    <col min="3847" max="3847" width="14.7109375" style="10" customWidth="1"/>
    <col min="3848" max="4096" width="9.140625" style="10"/>
    <col min="4097" max="4097" width="15.5703125" style="10" customWidth="1"/>
    <col min="4098" max="4098" width="50.140625" style="10" customWidth="1"/>
    <col min="4099" max="4099" width="0" style="10" hidden="1" customWidth="1"/>
    <col min="4100" max="4100" width="0.7109375" style="10" customWidth="1"/>
    <col min="4101" max="4101" width="26" style="10" customWidth="1"/>
    <col min="4102" max="4102" width="8.140625" style="10" customWidth="1"/>
    <col min="4103" max="4103" width="14.7109375" style="10" customWidth="1"/>
    <col min="4104" max="4352" width="9.140625" style="10"/>
    <col min="4353" max="4353" width="15.5703125" style="10" customWidth="1"/>
    <col min="4354" max="4354" width="50.140625" style="10" customWidth="1"/>
    <col min="4355" max="4355" width="0" style="10" hidden="1" customWidth="1"/>
    <col min="4356" max="4356" width="0.7109375" style="10" customWidth="1"/>
    <col min="4357" max="4357" width="26" style="10" customWidth="1"/>
    <col min="4358" max="4358" width="8.140625" style="10" customWidth="1"/>
    <col min="4359" max="4359" width="14.7109375" style="10" customWidth="1"/>
    <col min="4360" max="4608" width="9.140625" style="10"/>
    <col min="4609" max="4609" width="15.5703125" style="10" customWidth="1"/>
    <col min="4610" max="4610" width="50.140625" style="10" customWidth="1"/>
    <col min="4611" max="4611" width="0" style="10" hidden="1" customWidth="1"/>
    <col min="4612" max="4612" width="0.7109375" style="10" customWidth="1"/>
    <col min="4613" max="4613" width="26" style="10" customWidth="1"/>
    <col min="4614" max="4614" width="8.140625" style="10" customWidth="1"/>
    <col min="4615" max="4615" width="14.7109375" style="10" customWidth="1"/>
    <col min="4616" max="4864" width="9.140625" style="10"/>
    <col min="4865" max="4865" width="15.5703125" style="10" customWidth="1"/>
    <col min="4866" max="4866" width="50.140625" style="10" customWidth="1"/>
    <col min="4867" max="4867" width="0" style="10" hidden="1" customWidth="1"/>
    <col min="4868" max="4868" width="0.7109375" style="10" customWidth="1"/>
    <col min="4869" max="4869" width="26" style="10" customWidth="1"/>
    <col min="4870" max="4870" width="8.140625" style="10" customWidth="1"/>
    <col min="4871" max="4871" width="14.7109375" style="10" customWidth="1"/>
    <col min="4872" max="5120" width="9.140625" style="10"/>
    <col min="5121" max="5121" width="15.5703125" style="10" customWidth="1"/>
    <col min="5122" max="5122" width="50.140625" style="10" customWidth="1"/>
    <col min="5123" max="5123" width="0" style="10" hidden="1" customWidth="1"/>
    <col min="5124" max="5124" width="0.7109375" style="10" customWidth="1"/>
    <col min="5125" max="5125" width="26" style="10" customWidth="1"/>
    <col min="5126" max="5126" width="8.140625" style="10" customWidth="1"/>
    <col min="5127" max="5127" width="14.7109375" style="10" customWidth="1"/>
    <col min="5128" max="5376" width="9.140625" style="10"/>
    <col min="5377" max="5377" width="15.5703125" style="10" customWidth="1"/>
    <col min="5378" max="5378" width="50.140625" style="10" customWidth="1"/>
    <col min="5379" max="5379" width="0" style="10" hidden="1" customWidth="1"/>
    <col min="5380" max="5380" width="0.7109375" style="10" customWidth="1"/>
    <col min="5381" max="5381" width="26" style="10" customWidth="1"/>
    <col min="5382" max="5382" width="8.140625" style="10" customWidth="1"/>
    <col min="5383" max="5383" width="14.7109375" style="10" customWidth="1"/>
    <col min="5384" max="5632" width="9.140625" style="10"/>
    <col min="5633" max="5633" width="15.5703125" style="10" customWidth="1"/>
    <col min="5634" max="5634" width="50.140625" style="10" customWidth="1"/>
    <col min="5635" max="5635" width="0" style="10" hidden="1" customWidth="1"/>
    <col min="5636" max="5636" width="0.7109375" style="10" customWidth="1"/>
    <col min="5637" max="5637" width="26" style="10" customWidth="1"/>
    <col min="5638" max="5638" width="8.140625" style="10" customWidth="1"/>
    <col min="5639" max="5639" width="14.7109375" style="10" customWidth="1"/>
    <col min="5640" max="5888" width="9.140625" style="10"/>
    <col min="5889" max="5889" width="15.5703125" style="10" customWidth="1"/>
    <col min="5890" max="5890" width="50.140625" style="10" customWidth="1"/>
    <col min="5891" max="5891" width="0" style="10" hidden="1" customWidth="1"/>
    <col min="5892" max="5892" width="0.7109375" style="10" customWidth="1"/>
    <col min="5893" max="5893" width="26" style="10" customWidth="1"/>
    <col min="5894" max="5894" width="8.140625" style="10" customWidth="1"/>
    <col min="5895" max="5895" width="14.7109375" style="10" customWidth="1"/>
    <col min="5896" max="6144" width="9.140625" style="10"/>
    <col min="6145" max="6145" width="15.5703125" style="10" customWidth="1"/>
    <col min="6146" max="6146" width="50.140625" style="10" customWidth="1"/>
    <col min="6147" max="6147" width="0" style="10" hidden="1" customWidth="1"/>
    <col min="6148" max="6148" width="0.7109375" style="10" customWidth="1"/>
    <col min="6149" max="6149" width="26" style="10" customWidth="1"/>
    <col min="6150" max="6150" width="8.140625" style="10" customWidth="1"/>
    <col min="6151" max="6151" width="14.7109375" style="10" customWidth="1"/>
    <col min="6152" max="6400" width="9.140625" style="10"/>
    <col min="6401" max="6401" width="15.5703125" style="10" customWidth="1"/>
    <col min="6402" max="6402" width="50.140625" style="10" customWidth="1"/>
    <col min="6403" max="6403" width="0" style="10" hidden="1" customWidth="1"/>
    <col min="6404" max="6404" width="0.7109375" style="10" customWidth="1"/>
    <col min="6405" max="6405" width="26" style="10" customWidth="1"/>
    <col min="6406" max="6406" width="8.140625" style="10" customWidth="1"/>
    <col min="6407" max="6407" width="14.7109375" style="10" customWidth="1"/>
    <col min="6408" max="6656" width="9.140625" style="10"/>
    <col min="6657" max="6657" width="15.5703125" style="10" customWidth="1"/>
    <col min="6658" max="6658" width="50.140625" style="10" customWidth="1"/>
    <col min="6659" max="6659" width="0" style="10" hidden="1" customWidth="1"/>
    <col min="6660" max="6660" width="0.7109375" style="10" customWidth="1"/>
    <col min="6661" max="6661" width="26" style="10" customWidth="1"/>
    <col min="6662" max="6662" width="8.140625" style="10" customWidth="1"/>
    <col min="6663" max="6663" width="14.7109375" style="10" customWidth="1"/>
    <col min="6664" max="6912" width="9.140625" style="10"/>
    <col min="6913" max="6913" width="15.5703125" style="10" customWidth="1"/>
    <col min="6914" max="6914" width="50.140625" style="10" customWidth="1"/>
    <col min="6915" max="6915" width="0" style="10" hidden="1" customWidth="1"/>
    <col min="6916" max="6916" width="0.7109375" style="10" customWidth="1"/>
    <col min="6917" max="6917" width="26" style="10" customWidth="1"/>
    <col min="6918" max="6918" width="8.140625" style="10" customWidth="1"/>
    <col min="6919" max="6919" width="14.7109375" style="10" customWidth="1"/>
    <col min="6920" max="7168" width="9.140625" style="10"/>
    <col min="7169" max="7169" width="15.5703125" style="10" customWidth="1"/>
    <col min="7170" max="7170" width="50.140625" style="10" customWidth="1"/>
    <col min="7171" max="7171" width="0" style="10" hidden="1" customWidth="1"/>
    <col min="7172" max="7172" width="0.7109375" style="10" customWidth="1"/>
    <col min="7173" max="7173" width="26" style="10" customWidth="1"/>
    <col min="7174" max="7174" width="8.140625" style="10" customWidth="1"/>
    <col min="7175" max="7175" width="14.7109375" style="10" customWidth="1"/>
    <col min="7176" max="7424" width="9.140625" style="10"/>
    <col min="7425" max="7425" width="15.5703125" style="10" customWidth="1"/>
    <col min="7426" max="7426" width="50.140625" style="10" customWidth="1"/>
    <col min="7427" max="7427" width="0" style="10" hidden="1" customWidth="1"/>
    <col min="7428" max="7428" width="0.7109375" style="10" customWidth="1"/>
    <col min="7429" max="7429" width="26" style="10" customWidth="1"/>
    <col min="7430" max="7430" width="8.140625" style="10" customWidth="1"/>
    <col min="7431" max="7431" width="14.7109375" style="10" customWidth="1"/>
    <col min="7432" max="7680" width="9.140625" style="10"/>
    <col min="7681" max="7681" width="15.5703125" style="10" customWidth="1"/>
    <col min="7682" max="7682" width="50.140625" style="10" customWidth="1"/>
    <col min="7683" max="7683" width="0" style="10" hidden="1" customWidth="1"/>
    <col min="7684" max="7684" width="0.7109375" style="10" customWidth="1"/>
    <col min="7685" max="7685" width="26" style="10" customWidth="1"/>
    <col min="7686" max="7686" width="8.140625" style="10" customWidth="1"/>
    <col min="7687" max="7687" width="14.7109375" style="10" customWidth="1"/>
    <col min="7688" max="7936" width="9.140625" style="10"/>
    <col min="7937" max="7937" width="15.5703125" style="10" customWidth="1"/>
    <col min="7938" max="7938" width="50.140625" style="10" customWidth="1"/>
    <col min="7939" max="7939" width="0" style="10" hidden="1" customWidth="1"/>
    <col min="7940" max="7940" width="0.7109375" style="10" customWidth="1"/>
    <col min="7941" max="7941" width="26" style="10" customWidth="1"/>
    <col min="7942" max="7942" width="8.140625" style="10" customWidth="1"/>
    <col min="7943" max="7943" width="14.7109375" style="10" customWidth="1"/>
    <col min="7944" max="8192" width="9.140625" style="10"/>
    <col min="8193" max="8193" width="15.5703125" style="10" customWidth="1"/>
    <col min="8194" max="8194" width="50.140625" style="10" customWidth="1"/>
    <col min="8195" max="8195" width="0" style="10" hidden="1" customWidth="1"/>
    <col min="8196" max="8196" width="0.7109375" style="10" customWidth="1"/>
    <col min="8197" max="8197" width="26" style="10" customWidth="1"/>
    <col min="8198" max="8198" width="8.140625" style="10" customWidth="1"/>
    <col min="8199" max="8199" width="14.7109375" style="10" customWidth="1"/>
    <col min="8200" max="8448" width="9.140625" style="10"/>
    <col min="8449" max="8449" width="15.5703125" style="10" customWidth="1"/>
    <col min="8450" max="8450" width="50.140625" style="10" customWidth="1"/>
    <col min="8451" max="8451" width="0" style="10" hidden="1" customWidth="1"/>
    <col min="8452" max="8452" width="0.7109375" style="10" customWidth="1"/>
    <col min="8453" max="8453" width="26" style="10" customWidth="1"/>
    <col min="8454" max="8454" width="8.140625" style="10" customWidth="1"/>
    <col min="8455" max="8455" width="14.7109375" style="10" customWidth="1"/>
    <col min="8456" max="8704" width="9.140625" style="10"/>
    <col min="8705" max="8705" width="15.5703125" style="10" customWidth="1"/>
    <col min="8706" max="8706" width="50.140625" style="10" customWidth="1"/>
    <col min="8707" max="8707" width="0" style="10" hidden="1" customWidth="1"/>
    <col min="8708" max="8708" width="0.7109375" style="10" customWidth="1"/>
    <col min="8709" max="8709" width="26" style="10" customWidth="1"/>
    <col min="8710" max="8710" width="8.140625" style="10" customWidth="1"/>
    <col min="8711" max="8711" width="14.7109375" style="10" customWidth="1"/>
    <col min="8712" max="8960" width="9.140625" style="10"/>
    <col min="8961" max="8961" width="15.5703125" style="10" customWidth="1"/>
    <col min="8962" max="8962" width="50.140625" style="10" customWidth="1"/>
    <col min="8963" max="8963" width="0" style="10" hidden="1" customWidth="1"/>
    <col min="8964" max="8964" width="0.7109375" style="10" customWidth="1"/>
    <col min="8965" max="8965" width="26" style="10" customWidth="1"/>
    <col min="8966" max="8966" width="8.140625" style="10" customWidth="1"/>
    <col min="8967" max="8967" width="14.7109375" style="10" customWidth="1"/>
    <col min="8968" max="9216" width="9.140625" style="10"/>
    <col min="9217" max="9217" width="15.5703125" style="10" customWidth="1"/>
    <col min="9218" max="9218" width="50.140625" style="10" customWidth="1"/>
    <col min="9219" max="9219" width="0" style="10" hidden="1" customWidth="1"/>
    <col min="9220" max="9220" width="0.7109375" style="10" customWidth="1"/>
    <col min="9221" max="9221" width="26" style="10" customWidth="1"/>
    <col min="9222" max="9222" width="8.140625" style="10" customWidth="1"/>
    <col min="9223" max="9223" width="14.7109375" style="10" customWidth="1"/>
    <col min="9224" max="9472" width="9.140625" style="10"/>
    <col min="9473" max="9473" width="15.5703125" style="10" customWidth="1"/>
    <col min="9474" max="9474" width="50.140625" style="10" customWidth="1"/>
    <col min="9475" max="9475" width="0" style="10" hidden="1" customWidth="1"/>
    <col min="9476" max="9476" width="0.7109375" style="10" customWidth="1"/>
    <col min="9477" max="9477" width="26" style="10" customWidth="1"/>
    <col min="9478" max="9478" width="8.140625" style="10" customWidth="1"/>
    <col min="9479" max="9479" width="14.7109375" style="10" customWidth="1"/>
    <col min="9480" max="9728" width="9.140625" style="10"/>
    <col min="9729" max="9729" width="15.5703125" style="10" customWidth="1"/>
    <col min="9730" max="9730" width="50.140625" style="10" customWidth="1"/>
    <col min="9731" max="9731" width="0" style="10" hidden="1" customWidth="1"/>
    <col min="9732" max="9732" width="0.7109375" style="10" customWidth="1"/>
    <col min="9733" max="9733" width="26" style="10" customWidth="1"/>
    <col min="9734" max="9734" width="8.140625" style="10" customWidth="1"/>
    <col min="9735" max="9735" width="14.7109375" style="10" customWidth="1"/>
    <col min="9736" max="9984" width="9.140625" style="10"/>
    <col min="9985" max="9985" width="15.5703125" style="10" customWidth="1"/>
    <col min="9986" max="9986" width="50.140625" style="10" customWidth="1"/>
    <col min="9987" max="9987" width="0" style="10" hidden="1" customWidth="1"/>
    <col min="9988" max="9988" width="0.7109375" style="10" customWidth="1"/>
    <col min="9989" max="9989" width="26" style="10" customWidth="1"/>
    <col min="9990" max="9990" width="8.140625" style="10" customWidth="1"/>
    <col min="9991" max="9991" width="14.7109375" style="10" customWidth="1"/>
    <col min="9992" max="10240" width="9.140625" style="10"/>
    <col min="10241" max="10241" width="15.5703125" style="10" customWidth="1"/>
    <col min="10242" max="10242" width="50.140625" style="10" customWidth="1"/>
    <col min="10243" max="10243" width="0" style="10" hidden="1" customWidth="1"/>
    <col min="10244" max="10244" width="0.7109375" style="10" customWidth="1"/>
    <col min="10245" max="10245" width="26" style="10" customWidth="1"/>
    <col min="10246" max="10246" width="8.140625" style="10" customWidth="1"/>
    <col min="10247" max="10247" width="14.7109375" style="10" customWidth="1"/>
    <col min="10248" max="10496" width="9.140625" style="10"/>
    <col min="10497" max="10497" width="15.5703125" style="10" customWidth="1"/>
    <col min="10498" max="10498" width="50.140625" style="10" customWidth="1"/>
    <col min="10499" max="10499" width="0" style="10" hidden="1" customWidth="1"/>
    <col min="10500" max="10500" width="0.7109375" style="10" customWidth="1"/>
    <col min="10501" max="10501" width="26" style="10" customWidth="1"/>
    <col min="10502" max="10502" width="8.140625" style="10" customWidth="1"/>
    <col min="10503" max="10503" width="14.7109375" style="10" customWidth="1"/>
    <col min="10504" max="10752" width="9.140625" style="10"/>
    <col min="10753" max="10753" width="15.5703125" style="10" customWidth="1"/>
    <col min="10754" max="10754" width="50.140625" style="10" customWidth="1"/>
    <col min="10755" max="10755" width="0" style="10" hidden="1" customWidth="1"/>
    <col min="10756" max="10756" width="0.7109375" style="10" customWidth="1"/>
    <col min="10757" max="10757" width="26" style="10" customWidth="1"/>
    <col min="10758" max="10758" width="8.140625" style="10" customWidth="1"/>
    <col min="10759" max="10759" width="14.7109375" style="10" customWidth="1"/>
    <col min="10760" max="11008" width="9.140625" style="10"/>
    <col min="11009" max="11009" width="15.5703125" style="10" customWidth="1"/>
    <col min="11010" max="11010" width="50.140625" style="10" customWidth="1"/>
    <col min="11011" max="11011" width="0" style="10" hidden="1" customWidth="1"/>
    <col min="11012" max="11012" width="0.7109375" style="10" customWidth="1"/>
    <col min="11013" max="11013" width="26" style="10" customWidth="1"/>
    <col min="11014" max="11014" width="8.140625" style="10" customWidth="1"/>
    <col min="11015" max="11015" width="14.7109375" style="10" customWidth="1"/>
    <col min="11016" max="11264" width="9.140625" style="10"/>
    <col min="11265" max="11265" width="15.5703125" style="10" customWidth="1"/>
    <col min="11266" max="11266" width="50.140625" style="10" customWidth="1"/>
    <col min="11267" max="11267" width="0" style="10" hidden="1" customWidth="1"/>
    <col min="11268" max="11268" width="0.7109375" style="10" customWidth="1"/>
    <col min="11269" max="11269" width="26" style="10" customWidth="1"/>
    <col min="11270" max="11270" width="8.140625" style="10" customWidth="1"/>
    <col min="11271" max="11271" width="14.7109375" style="10" customWidth="1"/>
    <col min="11272" max="11520" width="9.140625" style="10"/>
    <col min="11521" max="11521" width="15.5703125" style="10" customWidth="1"/>
    <col min="11522" max="11522" width="50.140625" style="10" customWidth="1"/>
    <col min="11523" max="11523" width="0" style="10" hidden="1" customWidth="1"/>
    <col min="11524" max="11524" width="0.7109375" style="10" customWidth="1"/>
    <col min="11525" max="11525" width="26" style="10" customWidth="1"/>
    <col min="11526" max="11526" width="8.140625" style="10" customWidth="1"/>
    <col min="11527" max="11527" width="14.7109375" style="10" customWidth="1"/>
    <col min="11528" max="11776" width="9.140625" style="10"/>
    <col min="11777" max="11777" width="15.5703125" style="10" customWidth="1"/>
    <col min="11778" max="11778" width="50.140625" style="10" customWidth="1"/>
    <col min="11779" max="11779" width="0" style="10" hidden="1" customWidth="1"/>
    <col min="11780" max="11780" width="0.7109375" style="10" customWidth="1"/>
    <col min="11781" max="11781" width="26" style="10" customWidth="1"/>
    <col min="11782" max="11782" width="8.140625" style="10" customWidth="1"/>
    <col min="11783" max="11783" width="14.7109375" style="10" customWidth="1"/>
    <col min="11784" max="12032" width="9.140625" style="10"/>
    <col min="12033" max="12033" width="15.5703125" style="10" customWidth="1"/>
    <col min="12034" max="12034" width="50.140625" style="10" customWidth="1"/>
    <col min="12035" max="12035" width="0" style="10" hidden="1" customWidth="1"/>
    <col min="12036" max="12036" width="0.7109375" style="10" customWidth="1"/>
    <col min="12037" max="12037" width="26" style="10" customWidth="1"/>
    <col min="12038" max="12038" width="8.140625" style="10" customWidth="1"/>
    <col min="12039" max="12039" width="14.7109375" style="10" customWidth="1"/>
    <col min="12040" max="12288" width="9.140625" style="10"/>
    <col min="12289" max="12289" width="15.5703125" style="10" customWidth="1"/>
    <col min="12290" max="12290" width="50.140625" style="10" customWidth="1"/>
    <col min="12291" max="12291" width="0" style="10" hidden="1" customWidth="1"/>
    <col min="12292" max="12292" width="0.7109375" style="10" customWidth="1"/>
    <col min="12293" max="12293" width="26" style="10" customWidth="1"/>
    <col min="12294" max="12294" width="8.140625" style="10" customWidth="1"/>
    <col min="12295" max="12295" width="14.7109375" style="10" customWidth="1"/>
    <col min="12296" max="12544" width="9.140625" style="10"/>
    <col min="12545" max="12545" width="15.5703125" style="10" customWidth="1"/>
    <col min="12546" max="12546" width="50.140625" style="10" customWidth="1"/>
    <col min="12547" max="12547" width="0" style="10" hidden="1" customWidth="1"/>
    <col min="12548" max="12548" width="0.7109375" style="10" customWidth="1"/>
    <col min="12549" max="12549" width="26" style="10" customWidth="1"/>
    <col min="12550" max="12550" width="8.140625" style="10" customWidth="1"/>
    <col min="12551" max="12551" width="14.7109375" style="10" customWidth="1"/>
    <col min="12552" max="12800" width="9.140625" style="10"/>
    <col min="12801" max="12801" width="15.5703125" style="10" customWidth="1"/>
    <col min="12802" max="12802" width="50.140625" style="10" customWidth="1"/>
    <col min="12803" max="12803" width="0" style="10" hidden="1" customWidth="1"/>
    <col min="12804" max="12804" width="0.7109375" style="10" customWidth="1"/>
    <col min="12805" max="12805" width="26" style="10" customWidth="1"/>
    <col min="12806" max="12806" width="8.140625" style="10" customWidth="1"/>
    <col min="12807" max="12807" width="14.7109375" style="10" customWidth="1"/>
    <col min="12808" max="13056" width="9.140625" style="10"/>
    <col min="13057" max="13057" width="15.5703125" style="10" customWidth="1"/>
    <col min="13058" max="13058" width="50.140625" style="10" customWidth="1"/>
    <col min="13059" max="13059" width="0" style="10" hidden="1" customWidth="1"/>
    <col min="13060" max="13060" width="0.7109375" style="10" customWidth="1"/>
    <col min="13061" max="13061" width="26" style="10" customWidth="1"/>
    <col min="13062" max="13062" width="8.140625" style="10" customWidth="1"/>
    <col min="13063" max="13063" width="14.7109375" style="10" customWidth="1"/>
    <col min="13064" max="13312" width="9.140625" style="10"/>
    <col min="13313" max="13313" width="15.5703125" style="10" customWidth="1"/>
    <col min="13314" max="13314" width="50.140625" style="10" customWidth="1"/>
    <col min="13315" max="13315" width="0" style="10" hidden="1" customWidth="1"/>
    <col min="13316" max="13316" width="0.7109375" style="10" customWidth="1"/>
    <col min="13317" max="13317" width="26" style="10" customWidth="1"/>
    <col min="13318" max="13318" width="8.140625" style="10" customWidth="1"/>
    <col min="13319" max="13319" width="14.7109375" style="10" customWidth="1"/>
    <col min="13320" max="13568" width="9.140625" style="10"/>
    <col min="13569" max="13569" width="15.5703125" style="10" customWidth="1"/>
    <col min="13570" max="13570" width="50.140625" style="10" customWidth="1"/>
    <col min="13571" max="13571" width="0" style="10" hidden="1" customWidth="1"/>
    <col min="13572" max="13572" width="0.7109375" style="10" customWidth="1"/>
    <col min="13573" max="13573" width="26" style="10" customWidth="1"/>
    <col min="13574" max="13574" width="8.140625" style="10" customWidth="1"/>
    <col min="13575" max="13575" width="14.7109375" style="10" customWidth="1"/>
    <col min="13576" max="13824" width="9.140625" style="10"/>
    <col min="13825" max="13825" width="15.5703125" style="10" customWidth="1"/>
    <col min="13826" max="13826" width="50.140625" style="10" customWidth="1"/>
    <col min="13827" max="13827" width="0" style="10" hidden="1" customWidth="1"/>
    <col min="13828" max="13828" width="0.7109375" style="10" customWidth="1"/>
    <col min="13829" max="13829" width="26" style="10" customWidth="1"/>
    <col min="13830" max="13830" width="8.140625" style="10" customWidth="1"/>
    <col min="13831" max="13831" width="14.7109375" style="10" customWidth="1"/>
    <col min="13832" max="14080" width="9.140625" style="10"/>
    <col min="14081" max="14081" width="15.5703125" style="10" customWidth="1"/>
    <col min="14082" max="14082" width="50.140625" style="10" customWidth="1"/>
    <col min="14083" max="14083" width="0" style="10" hidden="1" customWidth="1"/>
    <col min="14084" max="14084" width="0.7109375" style="10" customWidth="1"/>
    <col min="14085" max="14085" width="26" style="10" customWidth="1"/>
    <col min="14086" max="14086" width="8.140625" style="10" customWidth="1"/>
    <col min="14087" max="14087" width="14.7109375" style="10" customWidth="1"/>
    <col min="14088" max="14336" width="9.140625" style="10"/>
    <col min="14337" max="14337" width="15.5703125" style="10" customWidth="1"/>
    <col min="14338" max="14338" width="50.140625" style="10" customWidth="1"/>
    <col min="14339" max="14339" width="0" style="10" hidden="1" customWidth="1"/>
    <col min="14340" max="14340" width="0.7109375" style="10" customWidth="1"/>
    <col min="14341" max="14341" width="26" style="10" customWidth="1"/>
    <col min="14342" max="14342" width="8.140625" style="10" customWidth="1"/>
    <col min="14343" max="14343" width="14.7109375" style="10" customWidth="1"/>
    <col min="14344" max="14592" width="9.140625" style="10"/>
    <col min="14593" max="14593" width="15.5703125" style="10" customWidth="1"/>
    <col min="14594" max="14594" width="50.140625" style="10" customWidth="1"/>
    <col min="14595" max="14595" width="0" style="10" hidden="1" customWidth="1"/>
    <col min="14596" max="14596" width="0.7109375" style="10" customWidth="1"/>
    <col min="14597" max="14597" width="26" style="10" customWidth="1"/>
    <col min="14598" max="14598" width="8.140625" style="10" customWidth="1"/>
    <col min="14599" max="14599" width="14.7109375" style="10" customWidth="1"/>
    <col min="14600" max="14848" width="9.140625" style="10"/>
    <col min="14849" max="14849" width="15.5703125" style="10" customWidth="1"/>
    <col min="14850" max="14850" width="50.140625" style="10" customWidth="1"/>
    <col min="14851" max="14851" width="0" style="10" hidden="1" customWidth="1"/>
    <col min="14852" max="14852" width="0.7109375" style="10" customWidth="1"/>
    <col min="14853" max="14853" width="26" style="10" customWidth="1"/>
    <col min="14854" max="14854" width="8.140625" style="10" customWidth="1"/>
    <col min="14855" max="14855" width="14.7109375" style="10" customWidth="1"/>
    <col min="14856" max="15104" width="9.140625" style="10"/>
    <col min="15105" max="15105" width="15.5703125" style="10" customWidth="1"/>
    <col min="15106" max="15106" width="50.140625" style="10" customWidth="1"/>
    <col min="15107" max="15107" width="0" style="10" hidden="1" customWidth="1"/>
    <col min="15108" max="15108" width="0.7109375" style="10" customWidth="1"/>
    <col min="15109" max="15109" width="26" style="10" customWidth="1"/>
    <col min="15110" max="15110" width="8.140625" style="10" customWidth="1"/>
    <col min="15111" max="15111" width="14.7109375" style="10" customWidth="1"/>
    <col min="15112" max="15360" width="9.140625" style="10"/>
    <col min="15361" max="15361" width="15.5703125" style="10" customWidth="1"/>
    <col min="15362" max="15362" width="50.140625" style="10" customWidth="1"/>
    <col min="15363" max="15363" width="0" style="10" hidden="1" customWidth="1"/>
    <col min="15364" max="15364" width="0.7109375" style="10" customWidth="1"/>
    <col min="15365" max="15365" width="26" style="10" customWidth="1"/>
    <col min="15366" max="15366" width="8.140625" style="10" customWidth="1"/>
    <col min="15367" max="15367" width="14.7109375" style="10" customWidth="1"/>
    <col min="15368" max="15616" width="9.140625" style="10"/>
    <col min="15617" max="15617" width="15.5703125" style="10" customWidth="1"/>
    <col min="15618" max="15618" width="50.140625" style="10" customWidth="1"/>
    <col min="15619" max="15619" width="0" style="10" hidden="1" customWidth="1"/>
    <col min="15620" max="15620" width="0.7109375" style="10" customWidth="1"/>
    <col min="15621" max="15621" width="26" style="10" customWidth="1"/>
    <col min="15622" max="15622" width="8.140625" style="10" customWidth="1"/>
    <col min="15623" max="15623" width="14.7109375" style="10" customWidth="1"/>
    <col min="15624" max="15872" width="9.140625" style="10"/>
    <col min="15873" max="15873" width="15.5703125" style="10" customWidth="1"/>
    <col min="15874" max="15874" width="50.140625" style="10" customWidth="1"/>
    <col min="15875" max="15875" width="0" style="10" hidden="1" customWidth="1"/>
    <col min="15876" max="15876" width="0.7109375" style="10" customWidth="1"/>
    <col min="15877" max="15877" width="26" style="10" customWidth="1"/>
    <col min="15878" max="15878" width="8.140625" style="10" customWidth="1"/>
    <col min="15879" max="15879" width="14.7109375" style="10" customWidth="1"/>
    <col min="15880" max="16128" width="9.140625" style="10"/>
    <col min="16129" max="16129" width="15.5703125" style="10" customWidth="1"/>
    <col min="16130" max="16130" width="50.140625" style="10" customWidth="1"/>
    <col min="16131" max="16131" width="0" style="10" hidden="1" customWidth="1"/>
    <col min="16132" max="16132" width="0.7109375" style="10" customWidth="1"/>
    <col min="16133" max="16133" width="26" style="10" customWidth="1"/>
    <col min="16134" max="16134" width="8.140625" style="10" customWidth="1"/>
    <col min="16135" max="16135" width="14.7109375" style="10" customWidth="1"/>
    <col min="16136" max="16384" width="9.140625" style="10"/>
  </cols>
  <sheetData>
    <row r="1" spans="1:256" ht="18.75" x14ac:dyDescent="0.3">
      <c r="A1" s="53" t="s">
        <v>19</v>
      </c>
      <c r="B1" s="53"/>
      <c r="C1" s="53"/>
      <c r="D1" s="53"/>
      <c r="E1" s="53"/>
      <c r="F1" s="53"/>
      <c r="G1" s="53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18.75" x14ac:dyDescent="0.3">
      <c r="A2" s="7"/>
      <c r="B2" s="7"/>
      <c r="C2" s="7"/>
      <c r="D2" s="8" t="s">
        <v>20</v>
      </c>
      <c r="E2" s="7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5.75" x14ac:dyDescent="0.2">
      <c r="A3" s="11"/>
      <c r="B3" s="11"/>
      <c r="C3" s="11"/>
      <c r="D3" s="11"/>
      <c r="E3" s="11"/>
      <c r="F3" s="11"/>
      <c r="G3" s="11"/>
      <c r="H3" s="12"/>
      <c r="I3" s="12"/>
      <c r="J3" s="12"/>
    </row>
    <row r="4" spans="1:256" ht="18.75" x14ac:dyDescent="0.2">
      <c r="A4" s="57" t="s">
        <v>24</v>
      </c>
      <c r="B4" s="57"/>
      <c r="C4" s="57"/>
      <c r="D4" s="57"/>
      <c r="E4" s="57"/>
      <c r="F4" s="57"/>
      <c r="G4" s="57"/>
    </row>
    <row r="5" spans="1:256" ht="18.75" x14ac:dyDescent="0.2">
      <c r="A5" s="57" t="s">
        <v>156</v>
      </c>
      <c r="B5" s="57"/>
      <c r="C5" s="57"/>
      <c r="D5" s="57"/>
      <c r="E5" s="57"/>
      <c r="F5" s="57"/>
      <c r="G5" s="57"/>
    </row>
    <row r="6" spans="1:256" ht="18.75" x14ac:dyDescent="0.2">
      <c r="A6" s="43"/>
      <c r="B6" s="57" t="s">
        <v>157</v>
      </c>
      <c r="C6" s="57"/>
      <c r="D6" s="57"/>
      <c r="E6" s="57"/>
      <c r="F6" s="43"/>
      <c r="G6" s="43"/>
    </row>
    <row r="7" spans="1:256" ht="18.75" x14ac:dyDescent="0.3">
      <c r="A7" s="13"/>
      <c r="B7" s="7" t="s">
        <v>158</v>
      </c>
      <c r="C7" s="7"/>
      <c r="D7" s="14" t="s">
        <v>23</v>
      </c>
      <c r="F7" s="7"/>
      <c r="G7" s="15" t="s">
        <v>159</v>
      </c>
    </row>
    <row r="8" spans="1:256" ht="18.75" x14ac:dyDescent="0.3">
      <c r="A8" s="13"/>
      <c r="B8" s="7"/>
      <c r="C8" s="7"/>
      <c r="D8" s="7"/>
      <c r="E8" s="14"/>
      <c r="F8" s="7"/>
      <c r="G8" s="15"/>
    </row>
    <row r="9" spans="1:256" ht="15.75" x14ac:dyDescent="0.2">
      <c r="A9" s="16"/>
      <c r="B9" s="17" t="s">
        <v>25</v>
      </c>
      <c r="C9" s="18"/>
      <c r="D9" s="18"/>
      <c r="E9" s="18" t="s">
        <v>26</v>
      </c>
      <c r="F9" s="18" t="s">
        <v>27</v>
      </c>
      <c r="G9" s="19"/>
      <c r="H9" s="20"/>
      <c r="I9" s="21"/>
      <c r="J9" s="21"/>
      <c r="K9" s="21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pans="1:256" ht="18.75" x14ac:dyDescent="0.25">
      <c r="A10" s="16"/>
      <c r="B10" s="24" t="s">
        <v>28</v>
      </c>
      <c r="C10" s="18"/>
      <c r="D10" s="18"/>
      <c r="E10" s="40" t="s">
        <v>134</v>
      </c>
      <c r="F10" s="18" t="s">
        <v>29</v>
      </c>
      <c r="G10" s="19"/>
      <c r="H10" s="20"/>
      <c r="I10" s="21"/>
      <c r="J10" s="21"/>
      <c r="K10" s="21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pans="1:256" ht="18.75" x14ac:dyDescent="0.25">
      <c r="A11" s="16"/>
      <c r="B11" s="24" t="s">
        <v>30</v>
      </c>
      <c r="C11" s="18"/>
      <c r="D11" s="18"/>
      <c r="E11" s="40" t="s">
        <v>129</v>
      </c>
      <c r="F11" s="18" t="s">
        <v>29</v>
      </c>
      <c r="G11" s="19"/>
      <c r="H11" s="20"/>
      <c r="I11" s="21"/>
      <c r="J11" s="21"/>
      <c r="K11" s="21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 ht="15.75" x14ac:dyDescent="0.2">
      <c r="A12" s="25"/>
      <c r="B12" s="32" t="s">
        <v>31</v>
      </c>
      <c r="C12" s="26"/>
      <c r="D12" s="26"/>
      <c r="E12" s="26" t="s">
        <v>89</v>
      </c>
      <c r="F12" s="18" t="s">
        <v>29</v>
      </c>
      <c r="G12" s="27"/>
      <c r="H12" s="28"/>
      <c r="I12" s="29"/>
      <c r="J12" s="29"/>
      <c r="K12" s="29"/>
      <c r="L12" s="30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ht="15.75" x14ac:dyDescent="0.2">
      <c r="A13" s="25"/>
      <c r="B13" s="26" t="s">
        <v>32</v>
      </c>
      <c r="C13" s="26"/>
      <c r="D13" s="26"/>
      <c r="E13" s="26" t="s">
        <v>160</v>
      </c>
      <c r="F13" s="26" t="s">
        <v>29</v>
      </c>
      <c r="G13" s="27"/>
      <c r="H13" s="28"/>
      <c r="I13" s="29"/>
      <c r="J13" s="29"/>
      <c r="K13" s="2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ht="15.75" x14ac:dyDescent="0.2">
      <c r="A14" s="25"/>
      <c r="B14" s="33" t="s">
        <v>33</v>
      </c>
      <c r="C14" s="26"/>
      <c r="D14" s="26"/>
      <c r="E14" s="26"/>
      <c r="F14" s="26"/>
      <c r="G14" s="27"/>
      <c r="H14" s="28"/>
      <c r="I14" s="29"/>
      <c r="J14" s="29"/>
      <c r="K14" s="29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ht="15.75" x14ac:dyDescent="0.25">
      <c r="A15" s="25"/>
      <c r="B15" s="34" t="s">
        <v>161</v>
      </c>
      <c r="C15" s="26"/>
      <c r="D15" s="26"/>
      <c r="E15" s="45" t="s">
        <v>88</v>
      </c>
      <c r="F15" s="26" t="s">
        <v>29</v>
      </c>
      <c r="G15" s="27"/>
      <c r="H15" s="28"/>
      <c r="I15" s="29"/>
      <c r="J15" s="29"/>
      <c r="K15" s="29"/>
      <c r="L15" s="30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ht="15.75" x14ac:dyDescent="0.2">
      <c r="A16" s="25"/>
      <c r="B16" s="34" t="s">
        <v>163</v>
      </c>
      <c r="C16" s="26"/>
      <c r="D16" s="26"/>
      <c r="E16" s="26" t="s">
        <v>168</v>
      </c>
      <c r="F16" s="26" t="s">
        <v>29</v>
      </c>
      <c r="G16" s="27"/>
      <c r="H16" s="28"/>
      <c r="I16" s="29"/>
      <c r="J16" s="29"/>
      <c r="K16" s="29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ht="15.75" x14ac:dyDescent="0.2">
      <c r="A17" s="25"/>
      <c r="B17" s="32" t="s">
        <v>164</v>
      </c>
      <c r="C17" s="26"/>
      <c r="D17" s="26"/>
      <c r="E17" s="26" t="s">
        <v>139</v>
      </c>
      <c r="F17" s="26" t="s">
        <v>29</v>
      </c>
      <c r="G17" s="27"/>
      <c r="H17" s="28"/>
      <c r="I17" s="29"/>
      <c r="J17" s="29"/>
      <c r="K17" s="29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ht="15.75" x14ac:dyDescent="0.2">
      <c r="A18" s="25"/>
      <c r="B18" s="34" t="s">
        <v>162</v>
      </c>
      <c r="C18" s="26"/>
      <c r="D18" s="26"/>
      <c r="E18" s="26" t="s">
        <v>90</v>
      </c>
      <c r="F18" s="26" t="s">
        <v>29</v>
      </c>
      <c r="G18" s="27"/>
      <c r="H18" s="28"/>
      <c r="I18" s="29"/>
      <c r="J18" s="29"/>
      <c r="K18" s="29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ht="15.75" x14ac:dyDescent="0.2">
      <c r="A19" s="25"/>
      <c r="B19" s="34" t="s">
        <v>165</v>
      </c>
      <c r="C19" s="26"/>
      <c r="D19" s="26"/>
      <c r="E19" s="26" t="s">
        <v>169</v>
      </c>
      <c r="F19" s="26" t="s">
        <v>29</v>
      </c>
      <c r="G19" s="27"/>
      <c r="H19" s="28"/>
      <c r="I19" s="29"/>
      <c r="J19" s="29"/>
      <c r="K19" s="29"/>
      <c r="L19" s="30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ht="15.75" x14ac:dyDescent="0.2">
      <c r="A20" s="25"/>
      <c r="B20" s="34" t="s">
        <v>166</v>
      </c>
      <c r="C20" s="26"/>
      <c r="D20" s="26"/>
      <c r="E20" s="26" t="s">
        <v>170</v>
      </c>
      <c r="F20" s="26" t="s">
        <v>29</v>
      </c>
      <c r="G20" s="27"/>
      <c r="H20" s="28"/>
      <c r="I20" s="29"/>
      <c r="J20" s="29"/>
      <c r="K20" s="29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ht="15.75" x14ac:dyDescent="0.2">
      <c r="A21" s="25"/>
      <c r="B21" s="34" t="s">
        <v>167</v>
      </c>
      <c r="C21" s="26"/>
      <c r="D21" s="26"/>
      <c r="E21" s="26" t="s">
        <v>171</v>
      </c>
      <c r="F21" s="26" t="s">
        <v>29</v>
      </c>
      <c r="G21" s="27"/>
      <c r="H21" s="28"/>
      <c r="I21" s="29"/>
      <c r="J21" s="29"/>
      <c r="K21" s="29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ht="15.75" x14ac:dyDescent="0.2">
      <c r="A22" s="25"/>
      <c r="B22" s="26"/>
      <c r="C22" s="26"/>
      <c r="D22" s="26"/>
      <c r="E22" s="26"/>
      <c r="F22" s="26"/>
      <c r="G22" s="27"/>
      <c r="H22" s="28"/>
      <c r="I22" s="29"/>
      <c r="J22" s="29"/>
      <c r="K22" s="29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x14ac:dyDescent="0.2">
      <c r="A23" s="35"/>
      <c r="B23" s="35"/>
      <c r="C23" s="35"/>
      <c r="D23" s="35"/>
      <c r="E23" s="35"/>
      <c r="F23" s="36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5" spans="1:256" ht="18.75" x14ac:dyDescent="0.2">
      <c r="B25" s="38" t="s">
        <v>28</v>
      </c>
      <c r="C25" s="38" t="s">
        <v>34</v>
      </c>
      <c r="D25" s="39"/>
      <c r="E25" s="40" t="s">
        <v>134</v>
      </c>
    </row>
    <row r="26" spans="1:256" ht="18.75" x14ac:dyDescent="0.2">
      <c r="B26" s="38" t="s">
        <v>34</v>
      </c>
      <c r="C26" s="38" t="s">
        <v>34</v>
      </c>
      <c r="D26" s="39"/>
      <c r="E26" s="40"/>
    </row>
    <row r="27" spans="1:256" ht="18.75" x14ac:dyDescent="0.2">
      <c r="B27" s="38" t="s">
        <v>30</v>
      </c>
      <c r="C27" s="38" t="s">
        <v>34</v>
      </c>
      <c r="D27" s="39"/>
      <c r="E27" s="40" t="s">
        <v>129</v>
      </c>
    </row>
    <row r="33" spans="6:6" x14ac:dyDescent="0.2">
      <c r="F33" s="10"/>
    </row>
    <row r="34" spans="6:6" x14ac:dyDescent="0.2">
      <c r="F34" s="10"/>
    </row>
    <row r="35" spans="6:6" x14ac:dyDescent="0.2">
      <c r="F35" s="10"/>
    </row>
    <row r="36" spans="6:6" x14ac:dyDescent="0.2">
      <c r="F36" s="10"/>
    </row>
    <row r="37" spans="6:6" x14ac:dyDescent="0.2">
      <c r="F37" s="10"/>
    </row>
    <row r="38" spans="6:6" x14ac:dyDescent="0.2">
      <c r="F38" s="10"/>
    </row>
    <row r="39" spans="6:6" x14ac:dyDescent="0.2">
      <c r="F39" s="10"/>
    </row>
    <row r="40" spans="6:6" x14ac:dyDescent="0.2">
      <c r="F40" s="10"/>
    </row>
    <row r="41" spans="6:6" x14ac:dyDescent="0.2">
      <c r="F41" s="10"/>
    </row>
    <row r="42" spans="6:6" x14ac:dyDescent="0.2">
      <c r="F42" s="10"/>
    </row>
    <row r="43" spans="6:6" x14ac:dyDescent="0.2">
      <c r="F43" s="10"/>
    </row>
    <row r="44" spans="6:6" x14ac:dyDescent="0.2">
      <c r="F44" s="10"/>
    </row>
    <row r="45" spans="6:6" x14ac:dyDescent="0.2">
      <c r="F45" s="10"/>
    </row>
    <row r="46" spans="6:6" x14ac:dyDescent="0.2">
      <c r="F46" s="10"/>
    </row>
    <row r="47" spans="6:6" x14ac:dyDescent="0.2">
      <c r="F47" s="10"/>
    </row>
    <row r="48" spans="6:6" x14ac:dyDescent="0.2">
      <c r="F48" s="10"/>
    </row>
    <row r="49" spans="6:6" x14ac:dyDescent="0.2">
      <c r="F49" s="10"/>
    </row>
    <row r="50" spans="6:6" x14ac:dyDescent="0.2">
      <c r="F50" s="10"/>
    </row>
    <row r="51" spans="6:6" x14ac:dyDescent="0.2">
      <c r="F51" s="10"/>
    </row>
    <row r="52" spans="6:6" x14ac:dyDescent="0.2">
      <c r="F52" s="10"/>
    </row>
    <row r="53" spans="6:6" x14ac:dyDescent="0.2">
      <c r="F53" s="10"/>
    </row>
    <row r="54" spans="6:6" x14ac:dyDescent="0.2">
      <c r="F54" s="10"/>
    </row>
    <row r="55" spans="6:6" x14ac:dyDescent="0.2">
      <c r="F55" s="10"/>
    </row>
    <row r="56" spans="6:6" x14ac:dyDescent="0.2">
      <c r="F56" s="10"/>
    </row>
    <row r="57" spans="6:6" x14ac:dyDescent="0.2">
      <c r="F57" s="10"/>
    </row>
    <row r="58" spans="6:6" x14ac:dyDescent="0.2">
      <c r="F58" s="10"/>
    </row>
    <row r="59" spans="6:6" x14ac:dyDescent="0.2">
      <c r="F59" s="10"/>
    </row>
    <row r="60" spans="6:6" x14ac:dyDescent="0.2">
      <c r="F60" s="10"/>
    </row>
    <row r="61" spans="6:6" x14ac:dyDescent="0.2">
      <c r="F61" s="10"/>
    </row>
    <row r="62" spans="6:6" x14ac:dyDescent="0.2">
      <c r="F62" s="10"/>
    </row>
    <row r="63" spans="6:6" x14ac:dyDescent="0.2">
      <c r="F63" s="10"/>
    </row>
    <row r="64" spans="6:6" x14ac:dyDescent="0.2">
      <c r="F64" s="10"/>
    </row>
    <row r="65" spans="6:6" x14ac:dyDescent="0.2">
      <c r="F65" s="10"/>
    </row>
    <row r="66" spans="6:6" x14ac:dyDescent="0.2">
      <c r="F66" s="10"/>
    </row>
    <row r="67" spans="6:6" x14ac:dyDescent="0.2">
      <c r="F67" s="10"/>
    </row>
    <row r="68" spans="6:6" x14ac:dyDescent="0.2">
      <c r="F68" s="10"/>
    </row>
    <row r="69" spans="6:6" x14ac:dyDescent="0.2">
      <c r="F69" s="10"/>
    </row>
    <row r="70" spans="6:6" x14ac:dyDescent="0.2">
      <c r="F70" s="10"/>
    </row>
    <row r="71" spans="6:6" x14ac:dyDescent="0.2">
      <c r="F71" s="10"/>
    </row>
    <row r="72" spans="6:6" x14ac:dyDescent="0.2">
      <c r="F72" s="10"/>
    </row>
    <row r="73" spans="6:6" x14ac:dyDescent="0.2">
      <c r="F73" s="10"/>
    </row>
    <row r="74" spans="6:6" x14ac:dyDescent="0.2">
      <c r="F74" s="10"/>
    </row>
    <row r="75" spans="6:6" x14ac:dyDescent="0.2">
      <c r="F75" s="10"/>
    </row>
    <row r="76" spans="6:6" x14ac:dyDescent="0.2">
      <c r="F76" s="10"/>
    </row>
    <row r="77" spans="6:6" x14ac:dyDescent="0.2">
      <c r="F77" s="10"/>
    </row>
    <row r="78" spans="6:6" x14ac:dyDescent="0.2">
      <c r="F78" s="10"/>
    </row>
    <row r="79" spans="6:6" x14ac:dyDescent="0.2">
      <c r="F79" s="10"/>
    </row>
    <row r="80" spans="6:6" x14ac:dyDescent="0.2">
      <c r="F80" s="10"/>
    </row>
    <row r="81" spans="6:6" x14ac:dyDescent="0.2">
      <c r="F81" s="10"/>
    </row>
    <row r="82" spans="6:6" x14ac:dyDescent="0.2">
      <c r="F82" s="10"/>
    </row>
    <row r="83" spans="6:6" x14ac:dyDescent="0.2">
      <c r="F83" s="10"/>
    </row>
    <row r="84" spans="6:6" x14ac:dyDescent="0.2">
      <c r="F84" s="10"/>
    </row>
    <row r="85" spans="6:6" x14ac:dyDescent="0.2">
      <c r="F85" s="10"/>
    </row>
    <row r="86" spans="6:6" x14ac:dyDescent="0.2">
      <c r="F86" s="10"/>
    </row>
    <row r="87" spans="6:6" x14ac:dyDescent="0.2">
      <c r="F87" s="10"/>
    </row>
    <row r="88" spans="6:6" x14ac:dyDescent="0.2">
      <c r="F88" s="10"/>
    </row>
    <row r="89" spans="6:6" x14ac:dyDescent="0.2">
      <c r="F89" s="10"/>
    </row>
    <row r="90" spans="6:6" x14ac:dyDescent="0.2">
      <c r="F90" s="10"/>
    </row>
    <row r="91" spans="6:6" x14ac:dyDescent="0.2">
      <c r="F91" s="10"/>
    </row>
    <row r="92" spans="6:6" x14ac:dyDescent="0.2">
      <c r="F92" s="10"/>
    </row>
    <row r="93" spans="6:6" x14ac:dyDescent="0.2">
      <c r="F93" s="10"/>
    </row>
    <row r="94" spans="6:6" x14ac:dyDescent="0.2">
      <c r="F94" s="10"/>
    </row>
    <row r="95" spans="6:6" x14ac:dyDescent="0.2">
      <c r="F95" s="10"/>
    </row>
    <row r="96" spans="6:6" x14ac:dyDescent="0.2">
      <c r="F96" s="10"/>
    </row>
    <row r="97" spans="6:6" x14ac:dyDescent="0.2">
      <c r="F97" s="10"/>
    </row>
    <row r="98" spans="6:6" x14ac:dyDescent="0.2">
      <c r="F98" s="10"/>
    </row>
    <row r="99" spans="6:6" x14ac:dyDescent="0.2">
      <c r="F99" s="10"/>
    </row>
    <row r="100" spans="6:6" x14ac:dyDescent="0.2">
      <c r="F100" s="10"/>
    </row>
    <row r="101" spans="6:6" x14ac:dyDescent="0.2">
      <c r="F101" s="10"/>
    </row>
    <row r="102" spans="6:6" x14ac:dyDescent="0.2">
      <c r="F102" s="10"/>
    </row>
    <row r="103" spans="6:6" x14ac:dyDescent="0.2">
      <c r="F103" s="10"/>
    </row>
    <row r="104" spans="6:6" x14ac:dyDescent="0.2">
      <c r="F104" s="10"/>
    </row>
    <row r="105" spans="6:6" x14ac:dyDescent="0.2">
      <c r="F105" s="10"/>
    </row>
    <row r="106" spans="6:6" x14ac:dyDescent="0.2">
      <c r="F106" s="10"/>
    </row>
    <row r="107" spans="6:6" x14ac:dyDescent="0.2">
      <c r="F107" s="10"/>
    </row>
    <row r="108" spans="6:6" x14ac:dyDescent="0.2">
      <c r="F108" s="10"/>
    </row>
    <row r="109" spans="6:6" x14ac:dyDescent="0.2">
      <c r="F109" s="10"/>
    </row>
    <row r="110" spans="6:6" x14ac:dyDescent="0.2">
      <c r="F110" s="10"/>
    </row>
    <row r="111" spans="6:6" x14ac:dyDescent="0.2">
      <c r="F111" s="10"/>
    </row>
    <row r="112" spans="6:6" x14ac:dyDescent="0.2">
      <c r="F112" s="10"/>
    </row>
    <row r="113" spans="6:6" x14ac:dyDescent="0.2">
      <c r="F113" s="10"/>
    </row>
    <row r="114" spans="6:6" x14ac:dyDescent="0.2">
      <c r="F114" s="10"/>
    </row>
    <row r="115" spans="6:6" x14ac:dyDescent="0.2">
      <c r="F115" s="10"/>
    </row>
    <row r="116" spans="6:6" x14ac:dyDescent="0.2">
      <c r="F116" s="10"/>
    </row>
    <row r="117" spans="6:6" x14ac:dyDescent="0.2">
      <c r="F117" s="10"/>
    </row>
    <row r="118" spans="6:6" x14ac:dyDescent="0.2">
      <c r="F118" s="10"/>
    </row>
    <row r="119" spans="6:6" x14ac:dyDescent="0.2">
      <c r="F119" s="10"/>
    </row>
    <row r="120" spans="6:6" x14ac:dyDescent="0.2">
      <c r="F120" s="10"/>
    </row>
    <row r="121" spans="6:6" x14ac:dyDescent="0.2">
      <c r="F121" s="10"/>
    </row>
    <row r="122" spans="6:6" x14ac:dyDescent="0.2">
      <c r="F122" s="10"/>
    </row>
    <row r="123" spans="6:6" x14ac:dyDescent="0.2">
      <c r="F123" s="10"/>
    </row>
    <row r="124" spans="6:6" x14ac:dyDescent="0.2">
      <c r="F124" s="10"/>
    </row>
    <row r="125" spans="6:6" x14ac:dyDescent="0.2">
      <c r="F125" s="10"/>
    </row>
    <row r="126" spans="6:6" x14ac:dyDescent="0.2">
      <c r="F126" s="10"/>
    </row>
    <row r="127" spans="6:6" x14ac:dyDescent="0.2">
      <c r="F127" s="10"/>
    </row>
    <row r="128" spans="6:6" x14ac:dyDescent="0.2">
      <c r="F128" s="10"/>
    </row>
    <row r="129" spans="6:6" x14ac:dyDescent="0.2">
      <c r="F129" s="10"/>
    </row>
    <row r="130" spans="6:6" x14ac:dyDescent="0.2">
      <c r="F130" s="10"/>
    </row>
    <row r="131" spans="6:6" x14ac:dyDescent="0.2">
      <c r="F131" s="10"/>
    </row>
    <row r="132" spans="6:6" x14ac:dyDescent="0.2">
      <c r="F132" s="10"/>
    </row>
    <row r="133" spans="6:6" x14ac:dyDescent="0.2">
      <c r="F133" s="10"/>
    </row>
    <row r="134" spans="6:6" x14ac:dyDescent="0.2">
      <c r="F134" s="10"/>
    </row>
    <row r="135" spans="6:6" x14ac:dyDescent="0.2">
      <c r="F135" s="10"/>
    </row>
    <row r="136" spans="6:6" x14ac:dyDescent="0.2">
      <c r="F136" s="10"/>
    </row>
    <row r="137" spans="6:6" x14ac:dyDescent="0.2">
      <c r="F137" s="10"/>
    </row>
    <row r="138" spans="6:6" x14ac:dyDescent="0.2">
      <c r="F138" s="10"/>
    </row>
    <row r="139" spans="6:6" x14ac:dyDescent="0.2">
      <c r="F139" s="10"/>
    </row>
    <row r="140" spans="6:6" x14ac:dyDescent="0.2">
      <c r="F140" s="10"/>
    </row>
    <row r="141" spans="6:6" x14ac:dyDescent="0.2">
      <c r="F141" s="10"/>
    </row>
    <row r="142" spans="6:6" x14ac:dyDescent="0.2">
      <c r="F142" s="10"/>
    </row>
    <row r="143" spans="6:6" x14ac:dyDescent="0.2">
      <c r="F143" s="10"/>
    </row>
    <row r="144" spans="6:6" x14ac:dyDescent="0.2">
      <c r="F144" s="10"/>
    </row>
    <row r="145" spans="6:6" x14ac:dyDescent="0.2">
      <c r="F145" s="10"/>
    </row>
    <row r="146" spans="6:6" x14ac:dyDescent="0.2">
      <c r="F146" s="10"/>
    </row>
    <row r="147" spans="6:6" x14ac:dyDescent="0.2">
      <c r="F147" s="10"/>
    </row>
    <row r="148" spans="6:6" x14ac:dyDescent="0.2">
      <c r="F148" s="10"/>
    </row>
    <row r="149" spans="6:6" x14ac:dyDescent="0.2">
      <c r="F149" s="10"/>
    </row>
    <row r="150" spans="6:6" x14ac:dyDescent="0.2">
      <c r="F150" s="10"/>
    </row>
    <row r="151" spans="6:6" x14ac:dyDescent="0.2">
      <c r="F151" s="10"/>
    </row>
    <row r="152" spans="6:6" x14ac:dyDescent="0.2">
      <c r="F152" s="10"/>
    </row>
    <row r="153" spans="6:6" x14ac:dyDescent="0.2">
      <c r="F153" s="10"/>
    </row>
    <row r="154" spans="6:6" x14ac:dyDescent="0.2">
      <c r="F154" s="10"/>
    </row>
    <row r="155" spans="6:6" x14ac:dyDescent="0.2">
      <c r="F155" s="10"/>
    </row>
    <row r="156" spans="6:6" x14ac:dyDescent="0.2">
      <c r="F156" s="10"/>
    </row>
    <row r="157" spans="6:6" x14ac:dyDescent="0.2">
      <c r="F157" s="10"/>
    </row>
    <row r="158" spans="6:6" x14ac:dyDescent="0.2">
      <c r="F158" s="10"/>
    </row>
    <row r="159" spans="6:6" x14ac:dyDescent="0.2">
      <c r="F159" s="10"/>
    </row>
    <row r="160" spans="6:6" x14ac:dyDescent="0.2">
      <c r="F160" s="10"/>
    </row>
    <row r="161" spans="6:6" x14ac:dyDescent="0.2">
      <c r="F161" s="10"/>
    </row>
    <row r="162" spans="6:6" x14ac:dyDescent="0.2">
      <c r="F162" s="10"/>
    </row>
    <row r="163" spans="6:6" x14ac:dyDescent="0.2">
      <c r="F163" s="10"/>
    </row>
    <row r="164" spans="6:6" x14ac:dyDescent="0.2">
      <c r="F164" s="10"/>
    </row>
    <row r="165" spans="6:6" x14ac:dyDescent="0.2">
      <c r="F165" s="10"/>
    </row>
    <row r="166" spans="6:6" x14ac:dyDescent="0.2">
      <c r="F166" s="10"/>
    </row>
    <row r="167" spans="6:6" x14ac:dyDescent="0.2">
      <c r="F167" s="10"/>
    </row>
    <row r="168" spans="6:6" x14ac:dyDescent="0.2">
      <c r="F168" s="10"/>
    </row>
    <row r="169" spans="6:6" x14ac:dyDescent="0.2">
      <c r="F169" s="10"/>
    </row>
    <row r="170" spans="6:6" x14ac:dyDescent="0.2">
      <c r="F170" s="10"/>
    </row>
    <row r="171" spans="6:6" x14ac:dyDescent="0.2">
      <c r="F171" s="10"/>
    </row>
    <row r="172" spans="6:6" x14ac:dyDescent="0.2">
      <c r="F172" s="10"/>
    </row>
    <row r="173" spans="6:6" x14ac:dyDescent="0.2">
      <c r="F173" s="10"/>
    </row>
    <row r="174" spans="6:6" x14ac:dyDescent="0.2">
      <c r="F174" s="10"/>
    </row>
    <row r="175" spans="6:6" x14ac:dyDescent="0.2">
      <c r="F175" s="10"/>
    </row>
    <row r="176" spans="6:6" x14ac:dyDescent="0.2">
      <c r="F176" s="10"/>
    </row>
    <row r="177" spans="6:6" x14ac:dyDescent="0.2">
      <c r="F177" s="10"/>
    </row>
    <row r="178" spans="6:6" x14ac:dyDescent="0.2">
      <c r="F178" s="10"/>
    </row>
    <row r="179" spans="6:6" x14ac:dyDescent="0.2">
      <c r="F179" s="10"/>
    </row>
    <row r="180" spans="6:6" x14ac:dyDescent="0.2">
      <c r="F180" s="10"/>
    </row>
    <row r="181" spans="6:6" x14ac:dyDescent="0.2">
      <c r="F181" s="10"/>
    </row>
    <row r="182" spans="6:6" x14ac:dyDescent="0.2">
      <c r="F182" s="10"/>
    </row>
    <row r="183" spans="6:6" x14ac:dyDescent="0.2">
      <c r="F183" s="10"/>
    </row>
    <row r="184" spans="6:6" x14ac:dyDescent="0.2">
      <c r="F184" s="10"/>
    </row>
    <row r="185" spans="6:6" x14ac:dyDescent="0.2">
      <c r="F185" s="10"/>
    </row>
    <row r="186" spans="6:6" x14ac:dyDescent="0.2">
      <c r="F186" s="10"/>
    </row>
    <row r="187" spans="6:6" x14ac:dyDescent="0.2">
      <c r="F187" s="10"/>
    </row>
    <row r="188" spans="6:6" x14ac:dyDescent="0.2">
      <c r="F188" s="10"/>
    </row>
    <row r="189" spans="6:6" x14ac:dyDescent="0.2">
      <c r="F189" s="10"/>
    </row>
    <row r="190" spans="6:6" x14ac:dyDescent="0.2">
      <c r="F190" s="10"/>
    </row>
    <row r="191" spans="6:6" x14ac:dyDescent="0.2">
      <c r="F191" s="10"/>
    </row>
    <row r="192" spans="6:6" x14ac:dyDescent="0.2">
      <c r="F192" s="10"/>
    </row>
    <row r="193" spans="6:6" x14ac:dyDescent="0.2">
      <c r="F193" s="10"/>
    </row>
    <row r="194" spans="6:6" x14ac:dyDescent="0.2">
      <c r="F194" s="10"/>
    </row>
    <row r="195" spans="6:6" x14ac:dyDescent="0.2">
      <c r="F195" s="10"/>
    </row>
    <row r="196" spans="6:6" x14ac:dyDescent="0.2">
      <c r="F196" s="10"/>
    </row>
    <row r="197" spans="6:6" x14ac:dyDescent="0.2">
      <c r="F197" s="10"/>
    </row>
    <row r="198" spans="6:6" x14ac:dyDescent="0.2">
      <c r="F198" s="10"/>
    </row>
    <row r="199" spans="6:6" x14ac:dyDescent="0.2">
      <c r="F199" s="10"/>
    </row>
    <row r="200" spans="6:6" x14ac:dyDescent="0.2">
      <c r="F200" s="10"/>
    </row>
    <row r="201" spans="6:6" x14ac:dyDescent="0.2">
      <c r="F201" s="10"/>
    </row>
    <row r="202" spans="6:6" x14ac:dyDescent="0.2">
      <c r="F202" s="10"/>
    </row>
    <row r="203" spans="6:6" x14ac:dyDescent="0.2">
      <c r="F203" s="10"/>
    </row>
    <row r="204" spans="6:6" x14ac:dyDescent="0.2">
      <c r="F204" s="10"/>
    </row>
    <row r="205" spans="6:6" x14ac:dyDescent="0.2">
      <c r="F205" s="10"/>
    </row>
    <row r="206" spans="6:6" x14ac:dyDescent="0.2">
      <c r="F206" s="10"/>
    </row>
    <row r="207" spans="6:6" x14ac:dyDescent="0.2">
      <c r="F207" s="10"/>
    </row>
    <row r="208" spans="6:6" x14ac:dyDescent="0.2">
      <c r="F208" s="10"/>
    </row>
    <row r="209" spans="6:6" x14ac:dyDescent="0.2">
      <c r="F209" s="10"/>
    </row>
    <row r="210" spans="6:6" x14ac:dyDescent="0.2">
      <c r="F210" s="10"/>
    </row>
    <row r="211" spans="6:6" x14ac:dyDescent="0.2">
      <c r="F211" s="10"/>
    </row>
    <row r="212" spans="6:6" x14ac:dyDescent="0.2">
      <c r="F212" s="10"/>
    </row>
    <row r="213" spans="6:6" x14ac:dyDescent="0.2">
      <c r="F213" s="10"/>
    </row>
    <row r="214" spans="6:6" x14ac:dyDescent="0.2">
      <c r="F214" s="10"/>
    </row>
    <row r="215" spans="6:6" x14ac:dyDescent="0.2">
      <c r="F215" s="10"/>
    </row>
    <row r="216" spans="6:6" x14ac:dyDescent="0.2">
      <c r="F216" s="10"/>
    </row>
    <row r="217" spans="6:6" x14ac:dyDescent="0.2">
      <c r="F217" s="10"/>
    </row>
    <row r="218" spans="6:6" x14ac:dyDescent="0.2">
      <c r="F218" s="10"/>
    </row>
    <row r="219" spans="6:6" x14ac:dyDescent="0.2">
      <c r="F219" s="10"/>
    </row>
    <row r="220" spans="6:6" x14ac:dyDescent="0.2">
      <c r="F220" s="10"/>
    </row>
    <row r="221" spans="6:6" x14ac:dyDescent="0.2">
      <c r="F221" s="10"/>
    </row>
    <row r="222" spans="6:6" x14ac:dyDescent="0.2">
      <c r="F222" s="10"/>
    </row>
    <row r="223" spans="6:6" x14ac:dyDescent="0.2">
      <c r="F223" s="10"/>
    </row>
    <row r="224" spans="6:6" x14ac:dyDescent="0.2">
      <c r="F224" s="10"/>
    </row>
    <row r="225" spans="6:6" x14ac:dyDescent="0.2">
      <c r="F225" s="10"/>
    </row>
    <row r="226" spans="6:6" x14ac:dyDescent="0.2">
      <c r="F226" s="10"/>
    </row>
    <row r="227" spans="6:6" x14ac:dyDescent="0.2">
      <c r="F227" s="10"/>
    </row>
    <row r="228" spans="6:6" x14ac:dyDescent="0.2">
      <c r="F228" s="10"/>
    </row>
    <row r="229" spans="6:6" x14ac:dyDescent="0.2">
      <c r="F229" s="10"/>
    </row>
    <row r="230" spans="6:6" x14ac:dyDescent="0.2">
      <c r="F230" s="10"/>
    </row>
    <row r="231" spans="6:6" x14ac:dyDescent="0.2">
      <c r="F231" s="10"/>
    </row>
    <row r="232" spans="6:6" x14ac:dyDescent="0.2">
      <c r="F232" s="10"/>
    </row>
    <row r="233" spans="6:6" x14ac:dyDescent="0.2">
      <c r="F233" s="10"/>
    </row>
    <row r="234" spans="6:6" x14ac:dyDescent="0.2">
      <c r="F234" s="10"/>
    </row>
    <row r="235" spans="6:6" x14ac:dyDescent="0.2">
      <c r="F235" s="10"/>
    </row>
    <row r="236" spans="6:6" x14ac:dyDescent="0.2">
      <c r="F236" s="10"/>
    </row>
    <row r="237" spans="6:6" x14ac:dyDescent="0.2">
      <c r="F237" s="10"/>
    </row>
    <row r="238" spans="6:6" x14ac:dyDescent="0.2">
      <c r="F238" s="10"/>
    </row>
    <row r="239" spans="6:6" x14ac:dyDescent="0.2">
      <c r="F239" s="10"/>
    </row>
  </sheetData>
  <mergeCells count="4">
    <mergeCell ref="A4:G4"/>
    <mergeCell ref="A5:G5"/>
    <mergeCell ref="B6:E6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65"/>
  <sheetViews>
    <sheetView tabSelected="1" view="pageBreakPreview" zoomScale="75" zoomScaleSheetLayoutView="75" workbookViewId="0">
      <selection activeCell="S23" sqref="S23"/>
    </sheetView>
  </sheetViews>
  <sheetFormatPr defaultColWidth="9.140625" defaultRowHeight="12.75" x14ac:dyDescent="0.2"/>
  <cols>
    <col min="1" max="1" width="4.85546875" style="1" customWidth="1"/>
    <col min="2" max="2" width="3.7109375" style="2" hidden="1" customWidth="1"/>
    <col min="3" max="3" width="22.85546875" style="1" customWidth="1"/>
    <col min="4" max="4" width="10.42578125" style="2" hidden="1" customWidth="1"/>
    <col min="5" max="5" width="7.28515625" style="2" hidden="1" customWidth="1"/>
    <col min="6" max="6" width="12.42578125" style="2" hidden="1" customWidth="1"/>
    <col min="7" max="7" width="8.5703125" style="1" hidden="1" customWidth="1"/>
    <col min="8" max="8" width="13.28515625" style="1" hidden="1" customWidth="1"/>
    <col min="9" max="9" width="34.140625" style="1" customWidth="1"/>
    <col min="10" max="10" width="7.28515625" style="2" customWidth="1"/>
    <col min="11" max="11" width="7.42578125" style="2" hidden="1" customWidth="1"/>
    <col min="12" max="12" width="9.140625" style="46" customWidth="1"/>
    <col min="13" max="13" width="6.5703125" style="46" customWidth="1"/>
    <col min="14" max="14" width="9.140625" style="46" customWidth="1"/>
    <col min="15" max="15" width="7.42578125" style="46" customWidth="1"/>
    <col min="16" max="16" width="9.140625" style="46" customWidth="1"/>
    <col min="17" max="17" width="7.42578125" style="46" customWidth="1"/>
    <col min="18" max="18" width="9.140625" style="46" customWidth="1"/>
    <col min="19" max="19" width="7.28515625" style="46" customWidth="1"/>
    <col min="20" max="20" width="9.140625" style="46" customWidth="1"/>
    <col min="21" max="21" width="8" style="46" hidden="1" customWidth="1"/>
    <col min="22" max="22" width="9.140625" style="46" hidden="1" customWidth="1"/>
    <col min="23" max="23" width="8" style="47" hidden="1" customWidth="1"/>
    <col min="24" max="24" width="9.140625" style="48" hidden="1" customWidth="1"/>
    <col min="25" max="25" width="9.7109375" style="2" bestFit="1" customWidth="1"/>
    <col min="26" max="26" width="9.140625" style="2"/>
    <col min="27" max="27" width="9.7109375" style="1" hidden="1" customWidth="1"/>
    <col min="28" max="28" width="8.140625" style="46" customWidth="1"/>
    <col min="29" max="29" width="9.140625" style="44" customWidth="1"/>
    <col min="30" max="16384" width="9.140625" style="1"/>
  </cols>
  <sheetData>
    <row r="1" spans="1:29" ht="18.75" x14ac:dyDescent="0.3">
      <c r="A1" s="59"/>
      <c r="B1" s="60"/>
      <c r="C1" s="59" t="s">
        <v>22</v>
      </c>
      <c r="D1" s="60"/>
      <c r="E1" s="60"/>
      <c r="F1" s="60"/>
      <c r="G1" s="59"/>
      <c r="H1" s="59"/>
      <c r="I1" s="59"/>
      <c r="J1" s="60"/>
      <c r="K1" s="6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0"/>
      <c r="Z1" s="60"/>
      <c r="AA1" s="59"/>
      <c r="AB1" s="61"/>
      <c r="AC1" s="64" t="s">
        <v>104</v>
      </c>
    </row>
    <row r="2" spans="1:29" ht="18.75" x14ac:dyDescent="0.3">
      <c r="A2" s="59"/>
      <c r="B2" s="60"/>
      <c r="C2" s="59"/>
      <c r="D2" s="60"/>
      <c r="E2" s="60"/>
      <c r="F2" s="60"/>
      <c r="G2" s="59"/>
      <c r="H2" s="59"/>
      <c r="I2" s="65" t="s">
        <v>102</v>
      </c>
      <c r="J2" s="60"/>
      <c r="K2" s="6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3"/>
      <c r="Y2" s="60"/>
      <c r="Z2" s="60"/>
      <c r="AA2" s="59"/>
      <c r="AB2" s="61"/>
      <c r="AC2" s="66"/>
    </row>
    <row r="3" spans="1:29" s="44" customFormat="1" ht="26.25" customHeight="1" x14ac:dyDescent="0.2">
      <c r="A3" s="67" t="s">
        <v>86</v>
      </c>
      <c r="B3" s="67" t="s">
        <v>0</v>
      </c>
      <c r="C3" s="67" t="s">
        <v>96</v>
      </c>
      <c r="D3" s="68" t="s">
        <v>1</v>
      </c>
      <c r="E3" s="68" t="s">
        <v>2</v>
      </c>
      <c r="F3" s="69" t="s">
        <v>14</v>
      </c>
      <c r="G3" s="68" t="s">
        <v>4</v>
      </c>
      <c r="H3" s="67" t="s">
        <v>3</v>
      </c>
      <c r="I3" s="68" t="s">
        <v>5</v>
      </c>
      <c r="J3" s="70" t="s">
        <v>98</v>
      </c>
      <c r="K3" s="70"/>
      <c r="L3" s="70"/>
      <c r="M3" s="71" t="s">
        <v>99</v>
      </c>
      <c r="N3" s="70"/>
      <c r="O3" s="70" t="s">
        <v>97</v>
      </c>
      <c r="P3" s="70"/>
      <c r="Q3" s="70" t="s">
        <v>100</v>
      </c>
      <c r="R3" s="70"/>
      <c r="S3" s="70" t="s">
        <v>101</v>
      </c>
      <c r="T3" s="70"/>
      <c r="U3" s="71" t="s">
        <v>8</v>
      </c>
      <c r="V3" s="70"/>
      <c r="W3" s="72" t="s">
        <v>74</v>
      </c>
      <c r="X3" s="73"/>
      <c r="Y3" s="70" t="s">
        <v>103</v>
      </c>
      <c r="Z3" s="70"/>
      <c r="AA3" s="70"/>
      <c r="AB3" s="70"/>
      <c r="AC3" s="74" t="s">
        <v>18</v>
      </c>
    </row>
    <row r="4" spans="1:29" ht="37.5" x14ac:dyDescent="0.2">
      <c r="A4" s="67"/>
      <c r="B4" s="67"/>
      <c r="C4" s="67"/>
      <c r="D4" s="68"/>
      <c r="E4" s="68"/>
      <c r="F4" s="75"/>
      <c r="G4" s="68"/>
      <c r="H4" s="67"/>
      <c r="I4" s="68"/>
      <c r="J4" s="76" t="s">
        <v>6</v>
      </c>
      <c r="K4" s="76" t="s">
        <v>7</v>
      </c>
      <c r="L4" s="58" t="s">
        <v>87</v>
      </c>
      <c r="M4" s="58" t="s">
        <v>6</v>
      </c>
      <c r="N4" s="58" t="s">
        <v>87</v>
      </c>
      <c r="O4" s="58" t="s">
        <v>6</v>
      </c>
      <c r="P4" s="58" t="s">
        <v>87</v>
      </c>
      <c r="Q4" s="58" t="s">
        <v>6</v>
      </c>
      <c r="R4" s="58" t="s">
        <v>87</v>
      </c>
      <c r="S4" s="58" t="s">
        <v>6</v>
      </c>
      <c r="T4" s="58" t="s">
        <v>87</v>
      </c>
      <c r="U4" s="58" t="s">
        <v>6</v>
      </c>
      <c r="V4" s="58" t="s">
        <v>87</v>
      </c>
      <c r="W4" s="58" t="s">
        <v>6</v>
      </c>
      <c r="X4" s="58" t="s">
        <v>87</v>
      </c>
      <c r="Y4" s="76" t="s">
        <v>6</v>
      </c>
      <c r="Z4" s="76"/>
      <c r="AA4" s="76" t="s">
        <v>7</v>
      </c>
      <c r="AB4" s="58" t="s">
        <v>87</v>
      </c>
      <c r="AC4" s="77"/>
    </row>
    <row r="5" spans="1:29" s="3" customFormat="1" ht="18.75" x14ac:dyDescent="0.3">
      <c r="A5" s="78"/>
      <c r="B5" s="79">
        <v>0</v>
      </c>
      <c r="C5" s="78">
        <v>0</v>
      </c>
      <c r="D5" s="78">
        <v>0</v>
      </c>
      <c r="E5" s="78">
        <v>0</v>
      </c>
      <c r="F5" s="79"/>
      <c r="G5" s="78">
        <v>0</v>
      </c>
      <c r="H5" s="78">
        <v>0</v>
      </c>
      <c r="I5" s="78">
        <v>0</v>
      </c>
      <c r="J5" s="79">
        <v>0</v>
      </c>
      <c r="K5" s="79">
        <v>0</v>
      </c>
      <c r="L5" s="61">
        <v>0</v>
      </c>
      <c r="M5" s="61">
        <v>0</v>
      </c>
      <c r="N5" s="61">
        <v>0</v>
      </c>
      <c r="O5" s="61">
        <v>0</v>
      </c>
      <c r="P5" s="61">
        <v>0</v>
      </c>
      <c r="Q5" s="61">
        <v>0</v>
      </c>
      <c r="R5" s="61">
        <v>0</v>
      </c>
      <c r="S5" s="61">
        <v>0</v>
      </c>
      <c r="T5" s="61">
        <v>0</v>
      </c>
      <c r="U5" s="61">
        <v>0</v>
      </c>
      <c r="V5" s="61">
        <v>0</v>
      </c>
      <c r="W5" s="61">
        <v>0</v>
      </c>
      <c r="X5" s="61">
        <v>0</v>
      </c>
      <c r="Y5" s="79">
        <v>0</v>
      </c>
      <c r="Z5" s="79"/>
      <c r="AA5" s="79">
        <v>0</v>
      </c>
      <c r="AB5" s="61">
        <v>0</v>
      </c>
      <c r="AC5" s="66">
        <v>0</v>
      </c>
    </row>
    <row r="6" spans="1:29" s="42" customFormat="1" ht="18.75" x14ac:dyDescent="0.3">
      <c r="A6" s="80">
        <v>1</v>
      </c>
      <c r="B6" s="81">
        <v>24</v>
      </c>
      <c r="C6" s="82" t="s">
        <v>122</v>
      </c>
      <c r="D6" s="81" t="s">
        <v>59</v>
      </c>
      <c r="E6" s="81" t="s">
        <v>12</v>
      </c>
      <c r="F6" s="81" t="s">
        <v>60</v>
      </c>
      <c r="G6" s="82" t="s">
        <v>10</v>
      </c>
      <c r="H6" s="82" t="s">
        <v>11</v>
      </c>
      <c r="I6" s="59" t="s">
        <v>124</v>
      </c>
      <c r="J6" s="83">
        <v>51.04</v>
      </c>
      <c r="K6" s="80" t="s">
        <v>15</v>
      </c>
      <c r="L6" s="84">
        <f>(57.1-J6)*16.39</f>
        <v>99.323400000000035</v>
      </c>
      <c r="M6" s="81">
        <v>21</v>
      </c>
      <c r="N6" s="84">
        <f>(M6-5)*6.25</f>
        <v>100</v>
      </c>
      <c r="O6" s="81">
        <v>51.8</v>
      </c>
      <c r="P6" s="84">
        <f>(O6-30)*4.59</f>
        <v>100.06199999999998</v>
      </c>
      <c r="Q6" s="85">
        <v>60.9</v>
      </c>
      <c r="R6" s="84">
        <f>(82.2-Q6)*4.35</f>
        <v>92.655000000000015</v>
      </c>
      <c r="S6" s="81">
        <v>11.8</v>
      </c>
      <c r="T6" s="84">
        <f>(S6-9.58)*36.5</f>
        <v>81.03000000000003</v>
      </c>
      <c r="U6" s="81">
        <v>71</v>
      </c>
      <c r="V6" s="84">
        <f>(U6-39)*3.125</f>
        <v>100</v>
      </c>
      <c r="W6" s="86" t="s">
        <v>80</v>
      </c>
      <c r="X6" s="87">
        <f>(W6-10)*6.6666</f>
        <v>66.665999999999997</v>
      </c>
      <c r="Y6" s="88">
        <v>57.7</v>
      </c>
      <c r="Z6" s="80">
        <v>57.7</v>
      </c>
      <c r="AA6" s="88"/>
      <c r="AB6" s="84">
        <f>(69.4-Z6)*1.7</f>
        <v>19.890000000000004</v>
      </c>
      <c r="AC6" s="87">
        <f>SUM(L6,N6,P6,R6,T6,V6,X6,AB6)</f>
        <v>659.62639999999999</v>
      </c>
    </row>
    <row r="7" spans="1:29" s="42" customFormat="1" ht="18.75" x14ac:dyDescent="0.3">
      <c r="A7" s="80">
        <v>2</v>
      </c>
      <c r="B7" s="81">
        <v>61</v>
      </c>
      <c r="C7" s="82" t="s">
        <v>106</v>
      </c>
      <c r="D7" s="81" t="s">
        <v>51</v>
      </c>
      <c r="E7" s="81" t="s">
        <v>9</v>
      </c>
      <c r="F7" s="81" t="s">
        <v>58</v>
      </c>
      <c r="G7" s="82" t="s">
        <v>10</v>
      </c>
      <c r="H7" s="82" t="s">
        <v>11</v>
      </c>
      <c r="I7" s="82" t="s">
        <v>121</v>
      </c>
      <c r="J7" s="85">
        <v>53.8</v>
      </c>
      <c r="K7" s="81">
        <v>3</v>
      </c>
      <c r="L7" s="84">
        <f>(57.1-J7)*16.39</f>
        <v>54.087000000000074</v>
      </c>
      <c r="M7" s="81">
        <v>15</v>
      </c>
      <c r="N7" s="84">
        <f>(M7-5)*6.25</f>
        <v>62.5</v>
      </c>
      <c r="O7" s="81">
        <v>43</v>
      </c>
      <c r="P7" s="84">
        <f>(O7-30)*4.59</f>
        <v>59.67</v>
      </c>
      <c r="Q7" s="85">
        <v>59.4</v>
      </c>
      <c r="R7" s="84">
        <f>(82.2-Q7)*4.35</f>
        <v>99.18</v>
      </c>
      <c r="S7" s="81">
        <v>10.89</v>
      </c>
      <c r="T7" s="84">
        <f>(S7-9.58)*36.5</f>
        <v>47.815000000000019</v>
      </c>
      <c r="U7" s="81">
        <v>69</v>
      </c>
      <c r="V7" s="84">
        <f>(U7-39)*3.125</f>
        <v>93.75</v>
      </c>
      <c r="W7" s="86" t="s">
        <v>80</v>
      </c>
      <c r="X7" s="87">
        <f>(W7-10)*6.6666</f>
        <v>66.665999999999997</v>
      </c>
      <c r="Y7" s="81" t="s">
        <v>119</v>
      </c>
      <c r="Z7" s="81">
        <v>61.3</v>
      </c>
      <c r="AA7" s="82"/>
      <c r="AB7" s="84">
        <f>(69.4-Z7)*1.7</f>
        <v>13.770000000000014</v>
      </c>
      <c r="AC7" s="87">
        <f>SUM(L7,N7,P7,R7,T7,V7,X7,AB7)</f>
        <v>497.4380000000001</v>
      </c>
    </row>
    <row r="8" spans="1:29" s="42" customFormat="1" ht="18.75" x14ac:dyDescent="0.3">
      <c r="A8" s="80">
        <v>3</v>
      </c>
      <c r="B8" s="81">
        <v>83</v>
      </c>
      <c r="C8" s="82" t="s">
        <v>117</v>
      </c>
      <c r="D8" s="81" t="s">
        <v>49</v>
      </c>
      <c r="E8" s="81" t="s">
        <v>9</v>
      </c>
      <c r="F8" s="81" t="s">
        <v>50</v>
      </c>
      <c r="G8" s="82" t="s">
        <v>10</v>
      </c>
      <c r="H8" s="82" t="s">
        <v>11</v>
      </c>
      <c r="I8" s="82" t="s">
        <v>123</v>
      </c>
      <c r="J8" s="85">
        <v>51.2</v>
      </c>
      <c r="K8" s="81">
        <v>3</v>
      </c>
      <c r="L8" s="84">
        <f>(57.1-J8)*16.39</f>
        <v>96.700999999999979</v>
      </c>
      <c r="M8" s="81">
        <v>18</v>
      </c>
      <c r="N8" s="84">
        <f>(M8-5)*6.25</f>
        <v>81.25</v>
      </c>
      <c r="O8" s="81">
        <v>46.6</v>
      </c>
      <c r="P8" s="84">
        <f>(O8-30)*4.59</f>
        <v>76.194000000000003</v>
      </c>
      <c r="Q8" s="85">
        <v>68.599999999999994</v>
      </c>
      <c r="R8" s="84">
        <f>(82.2-Q8)*4.35</f>
        <v>59.160000000000032</v>
      </c>
      <c r="S8" s="81">
        <v>11.72</v>
      </c>
      <c r="T8" s="84">
        <f>(S8-9.58)*36.5</f>
        <v>78.110000000000014</v>
      </c>
      <c r="U8" s="81">
        <v>55</v>
      </c>
      <c r="V8" s="84">
        <f>(U8-39)*3.125</f>
        <v>50</v>
      </c>
      <c r="W8" s="86" t="s">
        <v>83</v>
      </c>
      <c r="X8" s="87">
        <f>(W8-10)*6.6666</f>
        <v>33.332999999999998</v>
      </c>
      <c r="Y8" s="81">
        <v>57.7</v>
      </c>
      <c r="Z8" s="81">
        <v>57.7</v>
      </c>
      <c r="AA8" s="82"/>
      <c r="AB8" s="84">
        <f>(69.4-Z8)*1.7</f>
        <v>19.890000000000004</v>
      </c>
      <c r="AC8" s="87">
        <f>SUM(L8,N8,P8,R8,T8,V8,X8,AB8)</f>
        <v>494.63800000000003</v>
      </c>
    </row>
    <row r="9" spans="1:29" s="42" customFormat="1" ht="18.75" x14ac:dyDescent="0.3">
      <c r="A9" s="80">
        <v>4</v>
      </c>
      <c r="B9" s="81">
        <v>72</v>
      </c>
      <c r="C9" s="82" t="s">
        <v>110</v>
      </c>
      <c r="D9" s="81" t="s">
        <v>72</v>
      </c>
      <c r="E9" s="81" t="s">
        <v>15</v>
      </c>
      <c r="F9" s="81" t="s">
        <v>73</v>
      </c>
      <c r="G9" s="82" t="s">
        <v>10</v>
      </c>
      <c r="H9" s="82" t="s">
        <v>11</v>
      </c>
      <c r="I9" s="59" t="s">
        <v>127</v>
      </c>
      <c r="J9" s="83">
        <v>51.5</v>
      </c>
      <c r="K9" s="80">
        <v>3</v>
      </c>
      <c r="L9" s="84">
        <f>(57.1-J9)*16.39</f>
        <v>91.78400000000002</v>
      </c>
      <c r="M9" s="81">
        <v>19</v>
      </c>
      <c r="N9" s="84">
        <f>(M9-5)*6.25</f>
        <v>87.5</v>
      </c>
      <c r="O9" s="81">
        <v>47.9</v>
      </c>
      <c r="P9" s="84">
        <f>(O9-30)*4.59</f>
        <v>82.160999999999987</v>
      </c>
      <c r="Q9" s="85">
        <v>62.8</v>
      </c>
      <c r="R9" s="84">
        <f>(82.2-Q9)*4.35</f>
        <v>84.390000000000015</v>
      </c>
      <c r="S9" s="81">
        <v>11</v>
      </c>
      <c r="T9" s="84">
        <f>(S9-9.58)*36.5</f>
        <v>51.83</v>
      </c>
      <c r="U9" s="81">
        <v>42</v>
      </c>
      <c r="V9" s="84">
        <f>(U9-39)*3.125</f>
        <v>9.375</v>
      </c>
      <c r="W9" s="86" t="s">
        <v>82</v>
      </c>
      <c r="X9" s="87">
        <f>(W9-10)*6.6666</f>
        <v>59.999400000000001</v>
      </c>
      <c r="Y9" s="89">
        <v>7.3842592592592579E-4</v>
      </c>
      <c r="Z9" s="80">
        <v>63.8</v>
      </c>
      <c r="AA9" s="88"/>
      <c r="AB9" s="84">
        <f>(69.4-Z9)*1.7</f>
        <v>9.5200000000000138</v>
      </c>
      <c r="AC9" s="87">
        <f>SUM(L9,N9,P9,R9,T9,V9,X9,AB9)</f>
        <v>476.55940000000004</v>
      </c>
    </row>
    <row r="10" spans="1:29" s="42" customFormat="1" ht="18.75" x14ac:dyDescent="0.3">
      <c r="A10" s="80">
        <v>5</v>
      </c>
      <c r="B10" s="81">
        <v>35</v>
      </c>
      <c r="C10" s="82" t="s">
        <v>112</v>
      </c>
      <c r="D10" s="81" t="s">
        <v>39</v>
      </c>
      <c r="E10" s="81" t="s">
        <v>9</v>
      </c>
      <c r="F10" s="81" t="s">
        <v>40</v>
      </c>
      <c r="G10" s="82" t="s">
        <v>10</v>
      </c>
      <c r="H10" s="82" t="s">
        <v>11</v>
      </c>
      <c r="I10" s="82" t="s">
        <v>128</v>
      </c>
      <c r="J10" s="85">
        <v>52.3</v>
      </c>
      <c r="K10" s="81">
        <v>2</v>
      </c>
      <c r="L10" s="84">
        <f>(57.1-J10)*16.39</f>
        <v>78.672000000000068</v>
      </c>
      <c r="M10" s="81">
        <v>12</v>
      </c>
      <c r="N10" s="84">
        <f>(M10-5)*6.25</f>
        <v>43.75</v>
      </c>
      <c r="O10" s="81">
        <v>47.3</v>
      </c>
      <c r="P10" s="84">
        <f>(O10-30)*4.59</f>
        <v>79.406999999999982</v>
      </c>
      <c r="Q10" s="80">
        <v>64.099999999999994</v>
      </c>
      <c r="R10" s="84">
        <f>(82.2-Q10)*4.35</f>
        <v>78.735000000000028</v>
      </c>
      <c r="S10" s="81">
        <v>11.81</v>
      </c>
      <c r="T10" s="84">
        <f>(S10-9.58)*36.5</f>
        <v>81.39500000000001</v>
      </c>
      <c r="U10" s="81">
        <v>51</v>
      </c>
      <c r="V10" s="84">
        <f>(U10-39)*3.125</f>
        <v>37.5</v>
      </c>
      <c r="W10" s="86" t="s">
        <v>84</v>
      </c>
      <c r="X10" s="87">
        <f>(W10-10)*6.6666</f>
        <v>53.332799999999999</v>
      </c>
      <c r="Y10" s="81">
        <v>58.2</v>
      </c>
      <c r="Z10" s="81">
        <v>58.2</v>
      </c>
      <c r="AA10" s="82"/>
      <c r="AB10" s="84">
        <f>(69.4-Z10)*1.7</f>
        <v>19.040000000000003</v>
      </c>
      <c r="AC10" s="87">
        <f>SUM(L10,N10,P10,R10,T10,V10,X10,AB10)</f>
        <v>471.8318000000001</v>
      </c>
    </row>
    <row r="11" spans="1:29" s="42" customFormat="1" ht="18.75" x14ac:dyDescent="0.3">
      <c r="A11" s="80">
        <v>6</v>
      </c>
      <c r="B11" s="81">
        <v>44</v>
      </c>
      <c r="C11" s="82" t="s">
        <v>116</v>
      </c>
      <c r="D11" s="81" t="s">
        <v>53</v>
      </c>
      <c r="E11" s="81"/>
      <c r="F11" s="81" t="s">
        <v>54</v>
      </c>
      <c r="G11" s="82" t="s">
        <v>10</v>
      </c>
      <c r="H11" s="82" t="s">
        <v>11</v>
      </c>
      <c r="I11" s="82" t="s">
        <v>129</v>
      </c>
      <c r="J11" s="85">
        <v>54.8</v>
      </c>
      <c r="K11" s="81">
        <v>3</v>
      </c>
      <c r="L11" s="84">
        <f>(57.1-J11)*16.39</f>
        <v>37.697000000000074</v>
      </c>
      <c r="M11" s="81">
        <v>17</v>
      </c>
      <c r="N11" s="84">
        <f>(M11-5)*6.25</f>
        <v>75</v>
      </c>
      <c r="O11" s="81">
        <v>41.5</v>
      </c>
      <c r="P11" s="84">
        <f>(O11-30)*4.59</f>
        <v>52.784999999999997</v>
      </c>
      <c r="Q11" s="85">
        <v>71</v>
      </c>
      <c r="R11" s="84">
        <f>(82.2-Q11)*4.35</f>
        <v>48.720000000000006</v>
      </c>
      <c r="S11" s="81">
        <v>12.32</v>
      </c>
      <c r="T11" s="84">
        <f>(S11-9.58)*36.5</f>
        <v>100.01</v>
      </c>
      <c r="U11" s="81">
        <v>60</v>
      </c>
      <c r="V11" s="84">
        <f>(U11-39)*3.125</f>
        <v>65.625</v>
      </c>
      <c r="W11" s="86" t="s">
        <v>36</v>
      </c>
      <c r="X11" s="87">
        <f>(W11-10)*6.6666</f>
        <v>73.332599999999999</v>
      </c>
      <c r="Y11" s="90">
        <v>8.0324074074074076E-4</v>
      </c>
      <c r="Z11" s="81">
        <v>69.400000000000006</v>
      </c>
      <c r="AA11" s="82"/>
      <c r="AB11" s="84">
        <f>(69.4-Z11)*1.7</f>
        <v>0</v>
      </c>
      <c r="AC11" s="87">
        <f>SUM(L11,N11,P11,R11,T11,V11,X11,AB11)</f>
        <v>453.16960000000012</v>
      </c>
    </row>
    <row r="12" spans="1:29" s="42" customFormat="1" ht="18.75" x14ac:dyDescent="0.3">
      <c r="A12" s="80">
        <v>7</v>
      </c>
      <c r="B12" s="81">
        <v>60</v>
      </c>
      <c r="C12" s="82" t="s">
        <v>115</v>
      </c>
      <c r="D12" s="81" t="s">
        <v>67</v>
      </c>
      <c r="E12" s="81" t="s">
        <v>9</v>
      </c>
      <c r="F12" s="81" t="s">
        <v>68</v>
      </c>
      <c r="G12" s="82" t="s">
        <v>10</v>
      </c>
      <c r="H12" s="82" t="s">
        <v>11</v>
      </c>
      <c r="I12" s="59" t="s">
        <v>130</v>
      </c>
      <c r="J12" s="83">
        <v>53.8</v>
      </c>
      <c r="K12" s="80">
        <v>3</v>
      </c>
      <c r="L12" s="84">
        <f>(57.1-J12)*16.39</f>
        <v>54.087000000000074</v>
      </c>
      <c r="M12" s="81">
        <v>14</v>
      </c>
      <c r="N12" s="84">
        <f>(M12-5)*6.25</f>
        <v>56.25</v>
      </c>
      <c r="O12" s="81">
        <v>39.9</v>
      </c>
      <c r="P12" s="84">
        <f>(O12-30)*4.59</f>
        <v>45.440999999999995</v>
      </c>
      <c r="Q12" s="85">
        <v>59.2</v>
      </c>
      <c r="R12" s="84">
        <f>(82.2-Q12)*4.35</f>
        <v>100.05</v>
      </c>
      <c r="S12" s="81">
        <v>11.27</v>
      </c>
      <c r="T12" s="84">
        <f>(S12-9.58)*36.5</f>
        <v>61.684999999999981</v>
      </c>
      <c r="U12" s="81">
        <v>54</v>
      </c>
      <c r="V12" s="84">
        <f>(U12-39)*3.125</f>
        <v>46.875</v>
      </c>
      <c r="W12" s="86" t="s">
        <v>79</v>
      </c>
      <c r="X12" s="87">
        <f>(W12-10)*6.6666</f>
        <v>56.6661</v>
      </c>
      <c r="Y12" s="80">
        <v>59.4</v>
      </c>
      <c r="Z12" s="80">
        <v>59.4</v>
      </c>
      <c r="AA12" s="88"/>
      <c r="AB12" s="84">
        <f>(69.4-Z12)*1.7</f>
        <v>17.000000000000011</v>
      </c>
      <c r="AC12" s="87">
        <f>SUM(L12,N12,P12,R12,T12,V12,X12,AB12)</f>
        <v>438.05410000000006</v>
      </c>
    </row>
    <row r="13" spans="1:29" s="42" customFormat="1" ht="18.75" x14ac:dyDescent="0.3">
      <c r="A13" s="80">
        <v>8</v>
      </c>
      <c r="B13" s="81">
        <v>32</v>
      </c>
      <c r="C13" s="82" t="s">
        <v>109</v>
      </c>
      <c r="D13" s="81" t="s">
        <v>61</v>
      </c>
      <c r="E13" s="81" t="s">
        <v>17</v>
      </c>
      <c r="F13" s="81" t="s">
        <v>62</v>
      </c>
      <c r="G13" s="82" t="s">
        <v>10</v>
      </c>
      <c r="H13" s="82" t="s">
        <v>11</v>
      </c>
      <c r="I13" s="82" t="s">
        <v>37</v>
      </c>
      <c r="J13" s="83">
        <v>52.5</v>
      </c>
      <c r="K13" s="80">
        <v>2</v>
      </c>
      <c r="L13" s="84">
        <f>(57.1-J13)*16.39</f>
        <v>75.39400000000002</v>
      </c>
      <c r="M13" s="81">
        <v>19</v>
      </c>
      <c r="N13" s="84">
        <f>(M13-5)*6.25</f>
        <v>87.5</v>
      </c>
      <c r="O13" s="81">
        <v>44.8</v>
      </c>
      <c r="P13" s="84">
        <f>(O13-30)*4.59</f>
        <v>67.931999999999988</v>
      </c>
      <c r="Q13" s="85">
        <v>73</v>
      </c>
      <c r="R13" s="84">
        <f>(82.2-Q13)*4.35</f>
        <v>40.02000000000001</v>
      </c>
      <c r="S13" s="81">
        <v>11.18</v>
      </c>
      <c r="T13" s="84">
        <f>(S13-9.58)*36.5</f>
        <v>58.399999999999984</v>
      </c>
      <c r="U13" s="81">
        <v>39</v>
      </c>
      <c r="V13" s="84">
        <f>(U13-39)*3.125</f>
        <v>0</v>
      </c>
      <c r="W13" s="86" t="s">
        <v>85</v>
      </c>
      <c r="X13" s="87">
        <f>(W13-10)*6.6666</f>
        <v>86.665800000000004</v>
      </c>
      <c r="Y13" s="80" t="s">
        <v>120</v>
      </c>
      <c r="Z13" s="80">
        <v>59.1</v>
      </c>
      <c r="AA13" s="88"/>
      <c r="AB13" s="84">
        <f>(69.4-Z13)*1.7</f>
        <v>17.510000000000005</v>
      </c>
      <c r="AC13" s="87">
        <f>SUM(L13,N13,P13,R13,T13,V13,X13,AB13)</f>
        <v>433.42179999999996</v>
      </c>
    </row>
    <row r="14" spans="1:29" s="42" customFormat="1" ht="18.75" x14ac:dyDescent="0.3">
      <c r="A14" s="80">
        <v>9</v>
      </c>
      <c r="B14" s="81">
        <v>84</v>
      </c>
      <c r="C14" s="82" t="s">
        <v>113</v>
      </c>
      <c r="D14" s="81" t="s">
        <v>55</v>
      </c>
      <c r="E14" s="81" t="s">
        <v>9</v>
      </c>
      <c r="F14" s="81" t="s">
        <v>56</v>
      </c>
      <c r="G14" s="82" t="s">
        <v>10</v>
      </c>
      <c r="H14" s="82" t="s">
        <v>11</v>
      </c>
      <c r="I14" s="82" t="s">
        <v>38</v>
      </c>
      <c r="J14" s="85">
        <v>55.17</v>
      </c>
      <c r="K14" s="81">
        <v>2</v>
      </c>
      <c r="L14" s="84">
        <f>(57.1-J14)*16.39</f>
        <v>31.632699999999996</v>
      </c>
      <c r="M14" s="81">
        <v>20</v>
      </c>
      <c r="N14" s="84">
        <f>(M14-5)*6.25</f>
        <v>93.75</v>
      </c>
      <c r="O14" s="81">
        <v>38</v>
      </c>
      <c r="P14" s="84">
        <f>(O14-30)*4.59</f>
        <v>36.72</v>
      </c>
      <c r="Q14" s="91">
        <v>61.6</v>
      </c>
      <c r="R14" s="84">
        <f>(82.2-Q14)*4.35</f>
        <v>89.61</v>
      </c>
      <c r="S14" s="81">
        <v>11</v>
      </c>
      <c r="T14" s="84">
        <f>(S14-9.58)*36.5</f>
        <v>51.83</v>
      </c>
      <c r="U14" s="81">
        <v>53</v>
      </c>
      <c r="V14" s="84">
        <f>(U14-39)*3.125</f>
        <v>43.75</v>
      </c>
      <c r="W14" s="86" t="s">
        <v>80</v>
      </c>
      <c r="X14" s="87">
        <f>(W14-10)*6.6666</f>
        <v>66.665999999999997</v>
      </c>
      <c r="Y14" s="90">
        <v>7.6736111111111113E-4</v>
      </c>
      <c r="Z14" s="81">
        <v>66.3</v>
      </c>
      <c r="AA14" s="82"/>
      <c r="AB14" s="84">
        <f>(69.4-Z14)*1.7</f>
        <v>5.2700000000000147</v>
      </c>
      <c r="AC14" s="87">
        <f>SUM(L14,N14,P14,R14,T14,V14,X14,AB14)</f>
        <v>419.2287</v>
      </c>
    </row>
    <row r="15" spans="1:29" s="42" customFormat="1" ht="18.75" x14ac:dyDescent="0.3">
      <c r="A15" s="80">
        <v>10</v>
      </c>
      <c r="B15" s="81">
        <v>85</v>
      </c>
      <c r="C15" s="82" t="s">
        <v>105</v>
      </c>
      <c r="D15" s="81" t="s">
        <v>43</v>
      </c>
      <c r="E15" s="81" t="s">
        <v>9</v>
      </c>
      <c r="F15" s="81" t="s">
        <v>44</v>
      </c>
      <c r="G15" s="82" t="s">
        <v>10</v>
      </c>
      <c r="H15" s="82" t="s">
        <v>11</v>
      </c>
      <c r="I15" s="82" t="s">
        <v>131</v>
      </c>
      <c r="J15" s="85">
        <v>56</v>
      </c>
      <c r="K15" s="81">
        <v>2</v>
      </c>
      <c r="L15" s="84">
        <f>(57.1-J15)*16.39</f>
        <v>18.029000000000025</v>
      </c>
      <c r="M15" s="81">
        <v>12</v>
      </c>
      <c r="N15" s="84">
        <f>(M15-5)*6.25</f>
        <v>43.75</v>
      </c>
      <c r="O15" s="81">
        <v>36.6</v>
      </c>
      <c r="P15" s="84">
        <f>(O15-30)*4.59</f>
        <v>30.294000000000004</v>
      </c>
      <c r="Q15" s="85">
        <v>69.7</v>
      </c>
      <c r="R15" s="84">
        <f>(82.2-Q15)*4.35</f>
        <v>54.374999999999993</v>
      </c>
      <c r="S15" s="81">
        <v>11.05</v>
      </c>
      <c r="T15" s="84">
        <f>(S15-9.58)*36.5</f>
        <v>53.655000000000022</v>
      </c>
      <c r="U15" s="81">
        <v>63</v>
      </c>
      <c r="V15" s="84">
        <f>(U15-39)*3.125</f>
        <v>75</v>
      </c>
      <c r="W15" s="86" t="s">
        <v>78</v>
      </c>
      <c r="X15" s="87">
        <f>(W15-10)*6.6666</f>
        <v>79.999200000000002</v>
      </c>
      <c r="Y15" s="90">
        <v>6.9791666666666656E-4</v>
      </c>
      <c r="Z15" s="81">
        <v>60.3</v>
      </c>
      <c r="AA15" s="82"/>
      <c r="AB15" s="84">
        <f>(69.4-Z15)*1.7</f>
        <v>15.470000000000015</v>
      </c>
      <c r="AC15" s="87">
        <f>SUM(L15,N15,P15,R15,T15,V15,X15,AB15)</f>
        <v>370.57220000000007</v>
      </c>
    </row>
    <row r="16" spans="1:29" s="42" customFormat="1" ht="18.75" x14ac:dyDescent="0.3">
      <c r="A16" s="80">
        <v>11</v>
      </c>
      <c r="B16" s="81">
        <v>75</v>
      </c>
      <c r="C16" s="82" t="s">
        <v>151</v>
      </c>
      <c r="D16" s="81" t="s">
        <v>51</v>
      </c>
      <c r="E16" s="81" t="s">
        <v>15</v>
      </c>
      <c r="F16" s="81" t="s">
        <v>52</v>
      </c>
      <c r="G16" s="82" t="s">
        <v>10</v>
      </c>
      <c r="H16" s="82" t="s">
        <v>11</v>
      </c>
      <c r="I16" s="82" t="s">
        <v>125</v>
      </c>
      <c r="J16" s="85">
        <v>57.1</v>
      </c>
      <c r="K16" s="80" t="s">
        <v>15</v>
      </c>
      <c r="L16" s="84">
        <f>(57.1-J16)*16.39</f>
        <v>0</v>
      </c>
      <c r="M16" s="81">
        <v>15</v>
      </c>
      <c r="N16" s="84">
        <f>(M16-5)*6.25</f>
        <v>62.5</v>
      </c>
      <c r="O16" s="81">
        <v>35.5</v>
      </c>
      <c r="P16" s="84">
        <f>(O16-30)*4.59</f>
        <v>25.244999999999997</v>
      </c>
      <c r="Q16" s="85">
        <v>62.3</v>
      </c>
      <c r="R16" s="84">
        <f>(82.2-Q16)*4.35</f>
        <v>86.565000000000012</v>
      </c>
      <c r="S16" s="81">
        <v>10.28</v>
      </c>
      <c r="T16" s="84">
        <f>(S16-9.58)*36.5</f>
        <v>25.549999999999976</v>
      </c>
      <c r="U16" s="81">
        <v>58</v>
      </c>
      <c r="V16" s="84">
        <f>(U16-39)*3.125</f>
        <v>59.375</v>
      </c>
      <c r="W16" s="86" t="s">
        <v>36</v>
      </c>
      <c r="X16" s="87">
        <f>(W16-10)*6.6666</f>
        <v>73.332599999999999</v>
      </c>
      <c r="Y16" s="92">
        <v>7.1990740740740739E-4</v>
      </c>
      <c r="Z16" s="80">
        <v>62.2</v>
      </c>
      <c r="AA16" s="82"/>
      <c r="AB16" s="84">
        <f>(69.4-Z16)*1.7</f>
        <v>12.240000000000004</v>
      </c>
      <c r="AC16" s="87">
        <f>SUM(L16,N16,P16,R16,T16,V16,X16,AB16)</f>
        <v>344.80760000000004</v>
      </c>
    </row>
    <row r="17" spans="1:29" s="42" customFormat="1" ht="18.75" x14ac:dyDescent="0.3">
      <c r="A17" s="80">
        <v>12</v>
      </c>
      <c r="B17" s="81">
        <v>37</v>
      </c>
      <c r="C17" s="82" t="s">
        <v>111</v>
      </c>
      <c r="D17" s="81" t="s">
        <v>41</v>
      </c>
      <c r="E17" s="81" t="s">
        <v>9</v>
      </c>
      <c r="F17" s="81" t="s">
        <v>42</v>
      </c>
      <c r="G17" s="82" t="s">
        <v>10</v>
      </c>
      <c r="H17" s="82" t="s">
        <v>11</v>
      </c>
      <c r="I17" s="82" t="s">
        <v>126</v>
      </c>
      <c r="J17" s="85">
        <v>55.3</v>
      </c>
      <c r="K17" s="81">
        <v>2</v>
      </c>
      <c r="L17" s="84">
        <f>(57.1-J17)*16.39</f>
        <v>29.50200000000007</v>
      </c>
      <c r="M17" s="81">
        <v>15</v>
      </c>
      <c r="N17" s="84">
        <f>(M17-5)*6.25</f>
        <v>62.5</v>
      </c>
      <c r="O17" s="81">
        <v>43.7</v>
      </c>
      <c r="P17" s="84">
        <f>(O17-30)*4.59</f>
        <v>62.88300000000001</v>
      </c>
      <c r="Q17" s="85">
        <v>82.2</v>
      </c>
      <c r="R17" s="84">
        <f>(82.2-Q17)*4.35</f>
        <v>0</v>
      </c>
      <c r="S17" s="130">
        <v>10.199999999999999</v>
      </c>
      <c r="T17" s="84">
        <f>(S17-9.58)*36.5</f>
        <v>22.629999999999971</v>
      </c>
      <c r="U17" s="81">
        <v>59</v>
      </c>
      <c r="V17" s="84">
        <f>(U17-39)*3.125</f>
        <v>62.5</v>
      </c>
      <c r="W17" s="86" t="s">
        <v>81</v>
      </c>
      <c r="X17" s="87">
        <f>(W17-10)*6.6666</f>
        <v>69.999300000000005</v>
      </c>
      <c r="Y17" s="90">
        <v>7.4189814814814821E-4</v>
      </c>
      <c r="Z17" s="81">
        <v>64.099999999999994</v>
      </c>
      <c r="AA17" s="82"/>
      <c r="AB17" s="84">
        <f>(69.4-Z17)*1.7</f>
        <v>9.0100000000000193</v>
      </c>
      <c r="AC17" s="87">
        <f>SUM(L17,N17,P17,R17,T17,V17,X17,AB17)</f>
        <v>319.02430000000004</v>
      </c>
    </row>
    <row r="18" spans="1:29" s="42" customFormat="1" ht="18.75" x14ac:dyDescent="0.3">
      <c r="A18" s="80">
        <v>13</v>
      </c>
      <c r="B18" s="81">
        <v>55</v>
      </c>
      <c r="C18" s="82" t="s">
        <v>114</v>
      </c>
      <c r="D18" s="81" t="s">
        <v>69</v>
      </c>
      <c r="E18" s="81" t="s">
        <v>9</v>
      </c>
      <c r="F18" s="81" t="s">
        <v>76</v>
      </c>
      <c r="G18" s="82" t="s">
        <v>10</v>
      </c>
      <c r="H18" s="82" t="s">
        <v>11</v>
      </c>
      <c r="I18" s="82" t="s">
        <v>35</v>
      </c>
      <c r="J18" s="83">
        <v>55.4</v>
      </c>
      <c r="K18" s="80">
        <v>2</v>
      </c>
      <c r="L18" s="84">
        <f>(57.1-J18)*16.39</f>
        <v>27.863000000000049</v>
      </c>
      <c r="M18" s="81">
        <v>11</v>
      </c>
      <c r="N18" s="84">
        <f>(M18-5)*6.25</f>
        <v>37.5</v>
      </c>
      <c r="O18" s="81">
        <v>41.5</v>
      </c>
      <c r="P18" s="84">
        <f>(O18-30)*4.59</f>
        <v>52.784999999999997</v>
      </c>
      <c r="Q18" s="85">
        <v>66.5</v>
      </c>
      <c r="R18" s="84">
        <f>(82.2-Q18)*4.35</f>
        <v>68.295000000000002</v>
      </c>
      <c r="S18" s="81">
        <v>10.42</v>
      </c>
      <c r="T18" s="84">
        <f>(S18-9.58)*36.5</f>
        <v>30.659999999999997</v>
      </c>
      <c r="U18" s="81">
        <v>58</v>
      </c>
      <c r="V18" s="84">
        <f>(U18-39)*3.125</f>
        <v>59.375</v>
      </c>
      <c r="W18" s="86" t="s">
        <v>77</v>
      </c>
      <c r="X18" s="87">
        <f>(W18-10)*6.6666</f>
        <v>26.666399999999999</v>
      </c>
      <c r="Y18" s="92">
        <v>7.0601851851851847E-4</v>
      </c>
      <c r="Z18" s="80">
        <v>61</v>
      </c>
      <c r="AA18" s="88"/>
      <c r="AB18" s="84">
        <f>(69.4-Z18)*1.7</f>
        <v>14.28000000000001</v>
      </c>
      <c r="AC18" s="87">
        <f>SUM(L18,N18,P18,R18,T18,V18,X18,AB18)</f>
        <v>317.42440000000011</v>
      </c>
    </row>
    <row r="19" spans="1:29" s="42" customFormat="1" ht="18.75" x14ac:dyDescent="0.3">
      <c r="A19" s="80">
        <v>14</v>
      </c>
      <c r="B19" s="81">
        <v>29</v>
      </c>
      <c r="C19" s="82" t="s">
        <v>118</v>
      </c>
      <c r="D19" s="81" t="s">
        <v>45</v>
      </c>
      <c r="E19" s="81" t="s">
        <v>17</v>
      </c>
      <c r="F19" s="81" t="s">
        <v>46</v>
      </c>
      <c r="G19" s="82" t="s">
        <v>10</v>
      </c>
      <c r="H19" s="82" t="s">
        <v>11</v>
      </c>
      <c r="I19" s="59" t="s">
        <v>133</v>
      </c>
      <c r="J19" s="85">
        <v>56.3</v>
      </c>
      <c r="K19" s="81">
        <v>2</v>
      </c>
      <c r="L19" s="84">
        <f>(57.1-J19)*16.39</f>
        <v>13.112000000000071</v>
      </c>
      <c r="M19" s="81">
        <v>15</v>
      </c>
      <c r="N19" s="84">
        <f>(M19-5)*6.25</f>
        <v>62.5</v>
      </c>
      <c r="O19" s="81">
        <v>43.7</v>
      </c>
      <c r="P19" s="84">
        <f>(O19-30)*4.59</f>
        <v>62.88300000000001</v>
      </c>
      <c r="Q19" s="85">
        <v>70.8</v>
      </c>
      <c r="R19" s="84">
        <f>(82.2-Q19)*4.35</f>
        <v>49.590000000000018</v>
      </c>
      <c r="S19" s="81">
        <v>10</v>
      </c>
      <c r="T19" s="84">
        <f>(S19-9.58)*36.5</f>
        <v>15.329999999999998</v>
      </c>
      <c r="U19" s="81">
        <v>54</v>
      </c>
      <c r="V19" s="84">
        <f>(U19-39)*3.125</f>
        <v>46.875</v>
      </c>
      <c r="W19" s="86" t="s">
        <v>83</v>
      </c>
      <c r="X19" s="87">
        <f>(W19-10)*6.6666</f>
        <v>33.332999999999998</v>
      </c>
      <c r="Y19" s="90">
        <v>7.7083333333333344E-4</v>
      </c>
      <c r="Z19" s="81">
        <v>66.599999999999994</v>
      </c>
      <c r="AA19" s="82"/>
      <c r="AB19" s="84">
        <f>(69.4-Z19)*1.7</f>
        <v>4.7600000000000193</v>
      </c>
      <c r="AC19" s="87">
        <f>SUM(L19,N19,P19,R19,T19,V19,X19,AB19)</f>
        <v>288.38300000000004</v>
      </c>
    </row>
    <row r="20" spans="1:29" s="42" customFormat="1" ht="18.75" x14ac:dyDescent="0.3">
      <c r="A20" s="80">
        <v>15</v>
      </c>
      <c r="B20" s="81">
        <v>58</v>
      </c>
      <c r="C20" s="82" t="s">
        <v>107</v>
      </c>
      <c r="D20" s="81" t="s">
        <v>70</v>
      </c>
      <c r="E20" s="81" t="s">
        <v>17</v>
      </c>
      <c r="F20" s="81" t="s">
        <v>71</v>
      </c>
      <c r="G20" s="82" t="s">
        <v>10</v>
      </c>
      <c r="H20" s="82" t="s">
        <v>11</v>
      </c>
      <c r="I20" s="93" t="s">
        <v>16</v>
      </c>
      <c r="J20" s="83">
        <v>55.8</v>
      </c>
      <c r="K20" s="80">
        <v>2</v>
      </c>
      <c r="L20" s="84">
        <f>(57.1-J20)*16.39</f>
        <v>21.30700000000007</v>
      </c>
      <c r="M20" s="81">
        <v>5</v>
      </c>
      <c r="N20" s="84">
        <f>(M20-5)*6.25</f>
        <v>0</v>
      </c>
      <c r="O20" s="81">
        <v>30</v>
      </c>
      <c r="P20" s="84">
        <f>(O20-30)*4.59</f>
        <v>0</v>
      </c>
      <c r="Q20" s="85">
        <v>64.3</v>
      </c>
      <c r="R20" s="84">
        <f>(82.2-Q20)*4.35</f>
        <v>77.865000000000023</v>
      </c>
      <c r="S20" s="81">
        <v>10.4</v>
      </c>
      <c r="T20" s="84">
        <f>(S20-9.58)*36.5</f>
        <v>29.93000000000001</v>
      </c>
      <c r="U20" s="81">
        <v>54</v>
      </c>
      <c r="V20" s="84">
        <f>(U20-39)*3.125</f>
        <v>46.875</v>
      </c>
      <c r="W20" s="86" t="s">
        <v>78</v>
      </c>
      <c r="X20" s="87">
        <f>(W20-10)*6.6666</f>
        <v>79.999200000000002</v>
      </c>
      <c r="Y20" s="92">
        <v>7.0370370370370378E-4</v>
      </c>
      <c r="Z20" s="80">
        <v>60.8</v>
      </c>
      <c r="AA20" s="88"/>
      <c r="AB20" s="84">
        <f>(69.4-Z20)*1.7</f>
        <v>14.620000000000013</v>
      </c>
      <c r="AC20" s="87">
        <f>SUM(L20,N20,P20,R20,T20,V20,X20,AB20)</f>
        <v>270.59620000000012</v>
      </c>
    </row>
    <row r="21" spans="1:29" s="42" customFormat="1" ht="18.75" x14ac:dyDescent="0.3">
      <c r="A21" s="80">
        <v>16</v>
      </c>
      <c r="B21" s="81">
        <v>59</v>
      </c>
      <c r="C21" s="82" t="s">
        <v>108</v>
      </c>
      <c r="D21" s="81" t="s">
        <v>65</v>
      </c>
      <c r="E21" s="81" t="s">
        <v>9</v>
      </c>
      <c r="F21" s="81" t="s">
        <v>66</v>
      </c>
      <c r="G21" s="82" t="s">
        <v>10</v>
      </c>
      <c r="H21" s="82" t="s">
        <v>11</v>
      </c>
      <c r="I21" s="59" t="s">
        <v>132</v>
      </c>
      <c r="J21" s="83">
        <v>56.49</v>
      </c>
      <c r="K21" s="80">
        <v>2</v>
      </c>
      <c r="L21" s="84">
        <f>(57.1-J21)*16.39</f>
        <v>9.9978999999999907</v>
      </c>
      <c r="M21" s="81">
        <v>10</v>
      </c>
      <c r="N21" s="84">
        <f>(M21-5)*6.25</f>
        <v>31.25</v>
      </c>
      <c r="O21" s="81">
        <v>34.299999999999997</v>
      </c>
      <c r="P21" s="84">
        <f>(O21-30)*4.59</f>
        <v>19.736999999999988</v>
      </c>
      <c r="Q21" s="85">
        <v>71.599999999999994</v>
      </c>
      <c r="R21" s="84">
        <f>(82.2-Q21)*4.35</f>
        <v>46.110000000000035</v>
      </c>
      <c r="S21" s="81">
        <v>9.58</v>
      </c>
      <c r="T21" s="84">
        <f>(S21-9.58)*36.5</f>
        <v>0</v>
      </c>
      <c r="U21" s="81">
        <v>61</v>
      </c>
      <c r="V21" s="84">
        <f>(U21-39)*3.125</f>
        <v>68.75</v>
      </c>
      <c r="W21" s="86" t="s">
        <v>36</v>
      </c>
      <c r="X21" s="87">
        <f>(W21-10)*6.6666</f>
        <v>73.332599999999999</v>
      </c>
      <c r="Y21" s="92">
        <v>7.8703703703703705E-4</v>
      </c>
      <c r="Z21" s="80">
        <v>68</v>
      </c>
      <c r="AA21" s="88"/>
      <c r="AB21" s="84">
        <f>(69.4-Z21)*1.7</f>
        <v>2.3800000000000097</v>
      </c>
      <c r="AC21" s="87">
        <f>SUM(L21,N21,P21,R21,T21,V21,X21,AB21)</f>
        <v>251.5575</v>
      </c>
    </row>
    <row r="22" spans="1:29" s="42" customFormat="1" ht="18.75" x14ac:dyDescent="0.3">
      <c r="A22" s="94">
        <v>17</v>
      </c>
      <c r="B22" s="95">
        <v>34</v>
      </c>
      <c r="C22" s="96"/>
      <c r="D22" s="95" t="s">
        <v>47</v>
      </c>
      <c r="E22" s="95" t="s">
        <v>13</v>
      </c>
      <c r="F22" s="95" t="s">
        <v>48</v>
      </c>
      <c r="G22" s="96" t="s">
        <v>10</v>
      </c>
      <c r="H22" s="96" t="s">
        <v>11</v>
      </c>
      <c r="I22" s="96"/>
      <c r="J22" s="97"/>
      <c r="K22" s="95">
        <v>3</v>
      </c>
      <c r="L22" s="98"/>
      <c r="M22" s="95"/>
      <c r="N22" s="98"/>
      <c r="O22" s="95"/>
      <c r="P22" s="98"/>
      <c r="Q22" s="97"/>
      <c r="R22" s="98"/>
      <c r="S22" s="95"/>
      <c r="T22" s="98"/>
      <c r="U22" s="95"/>
      <c r="V22" s="98"/>
      <c r="W22" s="99"/>
      <c r="X22" s="100"/>
      <c r="Y22" s="95"/>
      <c r="Z22" s="95"/>
      <c r="AA22" s="96"/>
      <c r="AB22" s="98"/>
      <c r="AC22" s="100"/>
    </row>
    <row r="23" spans="1:29" s="42" customFormat="1" ht="18.75" x14ac:dyDescent="0.3">
      <c r="A23" s="101"/>
      <c r="B23" s="102">
        <v>56</v>
      </c>
      <c r="C23" s="103"/>
      <c r="D23" s="102" t="s">
        <v>63</v>
      </c>
      <c r="E23" s="102" t="s">
        <v>17</v>
      </c>
      <c r="F23" s="102" t="s">
        <v>64</v>
      </c>
      <c r="G23" s="103" t="s">
        <v>10</v>
      </c>
      <c r="H23" s="103" t="s">
        <v>11</v>
      </c>
      <c r="I23" s="103"/>
      <c r="J23" s="104"/>
      <c r="K23" s="101">
        <v>1</v>
      </c>
      <c r="L23" s="105"/>
      <c r="M23" s="102"/>
      <c r="N23" s="105"/>
      <c r="O23" s="102"/>
      <c r="P23" s="105"/>
      <c r="Q23" s="106"/>
      <c r="R23" s="105"/>
      <c r="S23" s="102"/>
      <c r="T23" s="105"/>
      <c r="U23" s="102"/>
      <c r="V23" s="105"/>
      <c r="W23" s="107"/>
      <c r="X23" s="108"/>
      <c r="Y23" s="101"/>
      <c r="Z23" s="101"/>
      <c r="AA23" s="109"/>
      <c r="AB23" s="105"/>
      <c r="AC23" s="108"/>
    </row>
    <row r="24" spans="1:29" s="42" customFormat="1" ht="18.75" x14ac:dyDescent="0.3">
      <c r="A24" s="110"/>
      <c r="B24" s="111">
        <v>36</v>
      </c>
      <c r="C24" s="112" t="s">
        <v>91</v>
      </c>
      <c r="D24" s="113"/>
      <c r="E24" s="113"/>
      <c r="F24" s="113"/>
      <c r="G24" s="112"/>
      <c r="H24" s="112"/>
      <c r="I24" s="112" t="s">
        <v>134</v>
      </c>
      <c r="J24" s="91"/>
      <c r="K24" s="111">
        <v>3</v>
      </c>
      <c r="L24" s="113"/>
      <c r="M24" s="111"/>
      <c r="N24" s="113"/>
      <c r="O24" s="111"/>
      <c r="P24" s="113"/>
      <c r="Q24" s="91"/>
      <c r="R24" s="113"/>
      <c r="S24" s="111"/>
      <c r="T24" s="113"/>
      <c r="U24" s="111"/>
      <c r="V24" s="113"/>
      <c r="W24" s="114"/>
      <c r="X24" s="115"/>
      <c r="Y24" s="111"/>
      <c r="Z24" s="111"/>
      <c r="AA24" s="116"/>
      <c r="AB24" s="113"/>
      <c r="AC24" s="115"/>
    </row>
    <row r="25" spans="1:29" s="42" customFormat="1" ht="18.75" x14ac:dyDescent="0.3">
      <c r="A25" s="110"/>
      <c r="B25" s="111">
        <v>45</v>
      </c>
      <c r="C25" s="112"/>
      <c r="D25" s="113"/>
      <c r="E25" s="113"/>
      <c r="F25" s="113"/>
      <c r="G25" s="112"/>
      <c r="H25" s="112"/>
      <c r="I25" s="112"/>
      <c r="J25" s="91"/>
      <c r="K25" s="111">
        <v>2</v>
      </c>
      <c r="L25" s="113"/>
      <c r="M25" s="111"/>
      <c r="N25" s="113"/>
      <c r="O25" s="111"/>
      <c r="P25" s="113"/>
      <c r="Q25" s="91"/>
      <c r="R25" s="113"/>
      <c r="S25" s="111"/>
      <c r="T25" s="113"/>
      <c r="U25" s="111"/>
      <c r="V25" s="113"/>
      <c r="W25" s="114"/>
      <c r="X25" s="115"/>
      <c r="Y25" s="111"/>
      <c r="Z25" s="111"/>
      <c r="AA25" s="116"/>
      <c r="AB25" s="113"/>
      <c r="AC25" s="115"/>
    </row>
    <row r="26" spans="1:29" s="42" customFormat="1" ht="18.75" x14ac:dyDescent="0.3">
      <c r="A26" s="110"/>
      <c r="B26" s="111">
        <v>65</v>
      </c>
      <c r="C26" s="112" t="s">
        <v>135</v>
      </c>
      <c r="D26" s="113"/>
      <c r="E26" s="113"/>
      <c r="F26" s="113"/>
      <c r="G26" s="112"/>
      <c r="H26" s="112"/>
      <c r="I26" s="112" t="s">
        <v>129</v>
      </c>
      <c r="J26" s="91"/>
      <c r="K26" s="111">
        <v>3</v>
      </c>
      <c r="L26" s="113"/>
      <c r="M26" s="111"/>
      <c r="N26" s="113"/>
      <c r="O26" s="111"/>
      <c r="P26" s="113"/>
      <c r="Q26" s="91"/>
      <c r="R26" s="113"/>
      <c r="S26" s="111"/>
      <c r="T26" s="113"/>
      <c r="U26" s="111"/>
      <c r="V26" s="113"/>
      <c r="W26" s="114"/>
      <c r="X26" s="115"/>
      <c r="Y26" s="111"/>
      <c r="Z26" s="111"/>
      <c r="AA26" s="116"/>
      <c r="AB26" s="113"/>
      <c r="AC26" s="115"/>
    </row>
    <row r="27" spans="1:29" s="42" customFormat="1" ht="18.75" x14ac:dyDescent="0.3">
      <c r="A27" s="110"/>
      <c r="B27" s="111"/>
      <c r="C27" s="112"/>
      <c r="D27" s="113"/>
      <c r="E27" s="113"/>
      <c r="F27" s="113"/>
      <c r="G27" s="112"/>
      <c r="H27" s="112"/>
      <c r="I27" s="112"/>
      <c r="J27" s="91"/>
      <c r="K27" s="111"/>
      <c r="L27" s="113"/>
      <c r="M27" s="111"/>
      <c r="N27" s="113"/>
      <c r="O27" s="111"/>
      <c r="P27" s="113"/>
      <c r="Q27" s="91"/>
      <c r="R27" s="113"/>
      <c r="S27" s="111"/>
      <c r="T27" s="113"/>
      <c r="U27" s="111"/>
      <c r="V27" s="113"/>
      <c r="W27" s="114"/>
      <c r="X27" s="115"/>
      <c r="Y27" s="111"/>
      <c r="Z27" s="111"/>
      <c r="AA27" s="116"/>
      <c r="AB27" s="113"/>
      <c r="AC27" s="115"/>
    </row>
    <row r="28" spans="1:29" s="42" customFormat="1" ht="18.75" x14ac:dyDescent="0.3">
      <c r="A28" s="110"/>
      <c r="B28" s="111">
        <v>68</v>
      </c>
      <c r="C28" s="116"/>
      <c r="D28" s="111" t="s">
        <v>57</v>
      </c>
      <c r="E28" s="111"/>
      <c r="F28" s="111" t="s">
        <v>75</v>
      </c>
      <c r="G28" s="116" t="s">
        <v>10</v>
      </c>
      <c r="H28" s="116" t="s">
        <v>11</v>
      </c>
      <c r="I28" s="116"/>
      <c r="J28" s="91"/>
      <c r="K28" s="111">
        <v>3</v>
      </c>
      <c r="L28" s="113"/>
      <c r="M28" s="111"/>
      <c r="N28" s="113"/>
      <c r="O28" s="111"/>
      <c r="P28" s="113"/>
      <c r="Q28" s="91"/>
      <c r="R28" s="113"/>
      <c r="S28" s="111"/>
      <c r="T28" s="113"/>
      <c r="U28" s="111"/>
      <c r="V28" s="113"/>
      <c r="W28" s="114"/>
      <c r="X28" s="115"/>
      <c r="Y28" s="111"/>
      <c r="Z28" s="111"/>
      <c r="AA28" s="116"/>
      <c r="AB28" s="113"/>
      <c r="AC28" s="115"/>
    </row>
    <row r="29" spans="1:29" s="42" customFormat="1" ht="18.75" x14ac:dyDescent="0.3">
      <c r="A29" s="80"/>
      <c r="B29" s="81"/>
      <c r="C29" s="117" t="s">
        <v>136</v>
      </c>
      <c r="D29" s="118"/>
      <c r="E29" s="118"/>
      <c r="F29" s="118"/>
      <c r="G29" s="118"/>
      <c r="H29" s="118"/>
      <c r="I29" s="119"/>
      <c r="J29" s="97"/>
      <c r="K29" s="95"/>
      <c r="L29" s="120"/>
      <c r="M29" s="111"/>
      <c r="N29" s="113"/>
      <c r="O29" s="111"/>
      <c r="P29" s="113"/>
      <c r="Q29" s="91"/>
      <c r="R29" s="113"/>
      <c r="S29" s="111"/>
      <c r="T29" s="113"/>
      <c r="U29" s="111"/>
      <c r="V29" s="113"/>
      <c r="W29" s="114"/>
      <c r="X29" s="115"/>
      <c r="Y29" s="111"/>
      <c r="Z29" s="111"/>
      <c r="AA29" s="116"/>
      <c r="AB29" s="113"/>
      <c r="AC29" s="115"/>
    </row>
    <row r="30" spans="1:29" s="42" customFormat="1" ht="15" customHeight="1" x14ac:dyDescent="0.3">
      <c r="A30" s="67" t="s">
        <v>86</v>
      </c>
      <c r="B30" s="67" t="s">
        <v>0</v>
      </c>
      <c r="C30" s="67" t="s">
        <v>96</v>
      </c>
      <c r="D30" s="68" t="s">
        <v>1</v>
      </c>
      <c r="E30" s="68" t="s">
        <v>2</v>
      </c>
      <c r="F30" s="69" t="s">
        <v>14</v>
      </c>
      <c r="G30" s="68" t="s">
        <v>4</v>
      </c>
      <c r="H30" s="67" t="s">
        <v>3</v>
      </c>
      <c r="I30" s="68" t="s">
        <v>5</v>
      </c>
      <c r="J30" s="121" t="s">
        <v>137</v>
      </c>
      <c r="K30" s="121"/>
      <c r="L30" s="121"/>
      <c r="M30" s="111"/>
      <c r="N30" s="113"/>
      <c r="O30" s="111"/>
      <c r="P30" s="113"/>
      <c r="Q30" s="91"/>
      <c r="R30" s="113"/>
      <c r="S30" s="111"/>
      <c r="T30" s="113"/>
      <c r="U30" s="111"/>
      <c r="V30" s="113"/>
      <c r="W30" s="114"/>
      <c r="X30" s="115"/>
      <c r="Y30" s="111"/>
      <c r="Z30" s="111"/>
      <c r="AA30" s="116"/>
      <c r="AB30" s="113"/>
      <c r="AC30" s="115"/>
    </row>
    <row r="31" spans="1:29" s="42" customFormat="1" ht="15" customHeight="1" x14ac:dyDescent="0.3">
      <c r="A31" s="67"/>
      <c r="B31" s="67"/>
      <c r="C31" s="67"/>
      <c r="D31" s="68"/>
      <c r="E31" s="68"/>
      <c r="F31" s="75"/>
      <c r="G31" s="68"/>
      <c r="H31" s="67"/>
      <c r="I31" s="68"/>
      <c r="J31" s="121"/>
      <c r="K31" s="121"/>
      <c r="L31" s="121"/>
      <c r="M31" s="111"/>
      <c r="N31" s="113"/>
      <c r="O31" s="111"/>
      <c r="P31" s="113"/>
      <c r="Q31" s="91"/>
      <c r="R31" s="113"/>
      <c r="S31" s="111"/>
      <c r="T31" s="113"/>
      <c r="U31" s="111"/>
      <c r="V31" s="113"/>
      <c r="W31" s="114"/>
      <c r="X31" s="115"/>
      <c r="Y31" s="110"/>
      <c r="Z31" s="110"/>
      <c r="AA31" s="122"/>
      <c r="AB31" s="113"/>
      <c r="AC31" s="115"/>
    </row>
    <row r="32" spans="1:29" s="42" customFormat="1" ht="18.75" x14ac:dyDescent="0.3">
      <c r="A32" s="123">
        <v>1</v>
      </c>
      <c r="B32" s="124"/>
      <c r="C32" s="125" t="s">
        <v>138</v>
      </c>
      <c r="D32" s="124"/>
      <c r="E32" s="124"/>
      <c r="F32" s="124"/>
      <c r="G32" s="125"/>
      <c r="H32" s="125"/>
      <c r="I32" s="125" t="s">
        <v>139</v>
      </c>
      <c r="J32" s="126" t="s">
        <v>140</v>
      </c>
      <c r="K32" s="126"/>
      <c r="L32" s="126"/>
      <c r="M32" s="111"/>
      <c r="N32" s="113"/>
      <c r="O32" s="111"/>
      <c r="P32" s="113"/>
      <c r="Q32" s="91"/>
      <c r="R32" s="113"/>
      <c r="S32" s="111"/>
      <c r="T32" s="113"/>
      <c r="U32" s="111"/>
      <c r="V32" s="113"/>
      <c r="W32" s="114"/>
      <c r="X32" s="115"/>
      <c r="Y32" s="111"/>
      <c r="Z32" s="111"/>
      <c r="AA32" s="116"/>
      <c r="AB32" s="113"/>
      <c r="AC32" s="115"/>
    </row>
    <row r="33" spans="1:29" s="42" customFormat="1" ht="18.75" x14ac:dyDescent="0.3">
      <c r="A33" s="123">
        <v>2</v>
      </c>
      <c r="B33" s="124"/>
      <c r="C33" s="125" t="s">
        <v>117</v>
      </c>
      <c r="D33" s="124"/>
      <c r="E33" s="124"/>
      <c r="F33" s="124"/>
      <c r="G33" s="125"/>
      <c r="H33" s="125"/>
      <c r="I33" s="125" t="s">
        <v>123</v>
      </c>
      <c r="J33" s="126" t="s">
        <v>141</v>
      </c>
      <c r="K33" s="126"/>
      <c r="L33" s="126"/>
      <c r="M33" s="111"/>
      <c r="N33" s="113"/>
      <c r="O33" s="111"/>
      <c r="P33" s="113"/>
      <c r="Q33" s="91"/>
      <c r="R33" s="113"/>
      <c r="S33" s="111"/>
      <c r="T33" s="113"/>
      <c r="U33" s="111"/>
      <c r="V33" s="113"/>
      <c r="W33" s="114"/>
      <c r="X33" s="115"/>
      <c r="Y33" s="110"/>
      <c r="Z33" s="110"/>
      <c r="AA33" s="122"/>
      <c r="AB33" s="113"/>
      <c r="AC33" s="115"/>
    </row>
    <row r="34" spans="1:29" s="42" customFormat="1" ht="18.75" x14ac:dyDescent="0.3">
      <c r="A34" s="123">
        <v>3</v>
      </c>
      <c r="B34" s="124"/>
      <c r="C34" s="125" t="s">
        <v>115</v>
      </c>
      <c r="D34" s="124" t="s">
        <v>67</v>
      </c>
      <c r="E34" s="124" t="s">
        <v>9</v>
      </c>
      <c r="F34" s="124" t="s">
        <v>68</v>
      </c>
      <c r="G34" s="125" t="s">
        <v>10</v>
      </c>
      <c r="H34" s="125" t="s">
        <v>11</v>
      </c>
      <c r="I34" s="127" t="s">
        <v>130</v>
      </c>
      <c r="J34" s="126" t="s">
        <v>142</v>
      </c>
      <c r="K34" s="126"/>
      <c r="L34" s="126"/>
      <c r="M34" s="111"/>
      <c r="N34" s="113"/>
      <c r="O34" s="111"/>
      <c r="P34" s="113"/>
      <c r="Q34" s="91"/>
      <c r="R34" s="113"/>
      <c r="S34" s="111"/>
      <c r="T34" s="113"/>
      <c r="U34" s="111"/>
      <c r="V34" s="113"/>
      <c r="W34" s="114"/>
      <c r="X34" s="115"/>
      <c r="Y34" s="110"/>
      <c r="Z34" s="110"/>
      <c r="AA34" s="122"/>
      <c r="AB34" s="113"/>
      <c r="AC34" s="115"/>
    </row>
    <row r="35" spans="1:29" s="42" customFormat="1" ht="18.75" x14ac:dyDescent="0.3">
      <c r="A35" s="123">
        <v>4</v>
      </c>
      <c r="B35" s="124"/>
      <c r="C35" s="125" t="s">
        <v>122</v>
      </c>
      <c r="D35" s="124" t="s">
        <v>59</v>
      </c>
      <c r="E35" s="124" t="s">
        <v>12</v>
      </c>
      <c r="F35" s="124" t="s">
        <v>60</v>
      </c>
      <c r="G35" s="125" t="s">
        <v>10</v>
      </c>
      <c r="H35" s="125" t="s">
        <v>11</v>
      </c>
      <c r="I35" s="127" t="s">
        <v>124</v>
      </c>
      <c r="J35" s="126" t="s">
        <v>144</v>
      </c>
      <c r="K35" s="126"/>
      <c r="L35" s="126"/>
      <c r="M35" s="111"/>
      <c r="N35" s="113"/>
      <c r="O35" s="111"/>
      <c r="P35" s="113"/>
      <c r="Q35" s="91"/>
      <c r="R35" s="113"/>
      <c r="S35" s="111"/>
      <c r="T35" s="113"/>
      <c r="U35" s="111"/>
      <c r="V35" s="113"/>
      <c r="W35" s="114"/>
      <c r="X35" s="115"/>
      <c r="Y35" s="110"/>
      <c r="Z35" s="110"/>
      <c r="AA35" s="122"/>
      <c r="AB35" s="113"/>
      <c r="AC35" s="115"/>
    </row>
    <row r="36" spans="1:29" s="42" customFormat="1" ht="18.75" x14ac:dyDescent="0.3">
      <c r="A36" s="123">
        <v>5</v>
      </c>
      <c r="B36" s="124"/>
      <c r="C36" s="125" t="s">
        <v>112</v>
      </c>
      <c r="D36" s="124" t="s">
        <v>39</v>
      </c>
      <c r="E36" s="124" t="s">
        <v>9</v>
      </c>
      <c r="F36" s="124" t="s">
        <v>40</v>
      </c>
      <c r="G36" s="125" t="s">
        <v>10</v>
      </c>
      <c r="H36" s="125" t="s">
        <v>11</v>
      </c>
      <c r="I36" s="125" t="s">
        <v>128</v>
      </c>
      <c r="J36" s="126" t="s">
        <v>143</v>
      </c>
      <c r="K36" s="126"/>
      <c r="L36" s="126"/>
      <c r="M36" s="111"/>
      <c r="N36" s="113"/>
      <c r="O36" s="111"/>
      <c r="P36" s="113"/>
      <c r="Q36" s="91"/>
      <c r="R36" s="113"/>
      <c r="S36" s="111"/>
      <c r="T36" s="113"/>
      <c r="U36" s="111"/>
      <c r="V36" s="113"/>
      <c r="W36" s="114"/>
      <c r="X36" s="115"/>
      <c r="Y36" s="110"/>
      <c r="Z36" s="110"/>
      <c r="AA36" s="122"/>
      <c r="AB36" s="113"/>
      <c r="AC36" s="115"/>
    </row>
    <row r="37" spans="1:29" s="42" customFormat="1" ht="18.75" x14ac:dyDescent="0.3">
      <c r="A37" s="123">
        <v>6</v>
      </c>
      <c r="B37" s="124"/>
      <c r="C37" s="125" t="s">
        <v>109</v>
      </c>
      <c r="D37" s="124" t="s">
        <v>61</v>
      </c>
      <c r="E37" s="124" t="s">
        <v>17</v>
      </c>
      <c r="F37" s="124" t="s">
        <v>62</v>
      </c>
      <c r="G37" s="125" t="s">
        <v>10</v>
      </c>
      <c r="H37" s="125" t="s">
        <v>11</v>
      </c>
      <c r="I37" s="125" t="s">
        <v>37</v>
      </c>
      <c r="J37" s="126" t="s">
        <v>145</v>
      </c>
      <c r="K37" s="126"/>
      <c r="L37" s="126"/>
      <c r="M37" s="111"/>
      <c r="N37" s="113"/>
      <c r="O37" s="111"/>
      <c r="P37" s="113"/>
      <c r="Q37" s="91"/>
      <c r="R37" s="113"/>
      <c r="S37" s="111"/>
      <c r="T37" s="113"/>
      <c r="U37" s="111"/>
      <c r="V37" s="113"/>
      <c r="W37" s="114"/>
      <c r="X37" s="115"/>
      <c r="Y37" s="111"/>
      <c r="Z37" s="111"/>
      <c r="AA37" s="116"/>
      <c r="AB37" s="113"/>
      <c r="AC37" s="115"/>
    </row>
    <row r="38" spans="1:29" s="42" customFormat="1" ht="18.75" x14ac:dyDescent="0.3">
      <c r="A38" s="123">
        <v>7</v>
      </c>
      <c r="B38" s="124"/>
      <c r="C38" s="125" t="s">
        <v>110</v>
      </c>
      <c r="D38" s="124" t="s">
        <v>72</v>
      </c>
      <c r="E38" s="124" t="s">
        <v>15</v>
      </c>
      <c r="F38" s="124" t="s">
        <v>73</v>
      </c>
      <c r="G38" s="125" t="s">
        <v>10</v>
      </c>
      <c r="H38" s="125" t="s">
        <v>11</v>
      </c>
      <c r="I38" s="127" t="s">
        <v>127</v>
      </c>
      <c r="J38" s="126" t="s">
        <v>146</v>
      </c>
      <c r="K38" s="126"/>
      <c r="L38" s="126"/>
      <c r="M38" s="111"/>
      <c r="N38" s="113"/>
      <c r="O38" s="111"/>
      <c r="P38" s="113"/>
      <c r="Q38" s="91"/>
      <c r="R38" s="113"/>
      <c r="S38" s="111"/>
      <c r="T38" s="113"/>
      <c r="U38" s="111"/>
      <c r="V38" s="113"/>
      <c r="W38" s="114"/>
      <c r="X38" s="115"/>
      <c r="Y38" s="110"/>
      <c r="Z38" s="110"/>
      <c r="AA38" s="122"/>
      <c r="AB38" s="113"/>
      <c r="AC38" s="115"/>
    </row>
    <row r="39" spans="1:29" s="42" customFormat="1" ht="18.75" x14ac:dyDescent="0.3">
      <c r="A39" s="123">
        <v>8</v>
      </c>
      <c r="B39" s="124"/>
      <c r="C39" s="125" t="s">
        <v>114</v>
      </c>
      <c r="D39" s="124" t="s">
        <v>69</v>
      </c>
      <c r="E39" s="124" t="s">
        <v>9</v>
      </c>
      <c r="F39" s="124" t="s">
        <v>76</v>
      </c>
      <c r="G39" s="125" t="s">
        <v>10</v>
      </c>
      <c r="H39" s="125" t="s">
        <v>11</v>
      </c>
      <c r="I39" s="125" t="s">
        <v>35</v>
      </c>
      <c r="J39" s="126" t="s">
        <v>147</v>
      </c>
      <c r="K39" s="126"/>
      <c r="L39" s="126"/>
      <c r="M39" s="111"/>
      <c r="N39" s="113"/>
      <c r="O39" s="111"/>
      <c r="P39" s="113"/>
      <c r="Q39" s="91"/>
      <c r="R39" s="113"/>
      <c r="S39" s="111"/>
      <c r="T39" s="113"/>
      <c r="U39" s="111"/>
      <c r="V39" s="113"/>
      <c r="W39" s="114"/>
      <c r="X39" s="115"/>
      <c r="Y39" s="111"/>
      <c r="Z39" s="111"/>
      <c r="AA39" s="116"/>
      <c r="AB39" s="113"/>
      <c r="AC39" s="115"/>
    </row>
    <row r="40" spans="1:29" s="42" customFormat="1" ht="18.75" x14ac:dyDescent="0.3">
      <c r="A40" s="123">
        <v>9</v>
      </c>
      <c r="B40" s="124"/>
      <c r="C40" s="125" t="s">
        <v>116</v>
      </c>
      <c r="D40" s="124" t="s">
        <v>53</v>
      </c>
      <c r="E40" s="124"/>
      <c r="F40" s="124" t="s">
        <v>54</v>
      </c>
      <c r="G40" s="125" t="s">
        <v>10</v>
      </c>
      <c r="H40" s="125" t="s">
        <v>11</v>
      </c>
      <c r="I40" s="125" t="s">
        <v>129</v>
      </c>
      <c r="J40" s="126" t="s">
        <v>148</v>
      </c>
      <c r="K40" s="126"/>
      <c r="L40" s="126"/>
      <c r="M40" s="111"/>
      <c r="N40" s="113"/>
      <c r="O40" s="111"/>
      <c r="P40" s="113"/>
      <c r="Q40" s="91"/>
      <c r="R40" s="113"/>
      <c r="S40" s="111"/>
      <c r="T40" s="113"/>
      <c r="U40" s="111"/>
      <c r="V40" s="113"/>
      <c r="W40" s="114"/>
      <c r="X40" s="115"/>
      <c r="Y40" s="111"/>
      <c r="Z40" s="111"/>
      <c r="AA40" s="116"/>
      <c r="AB40" s="113"/>
      <c r="AC40" s="115"/>
    </row>
    <row r="41" spans="1:29" s="42" customFormat="1" ht="18.75" x14ac:dyDescent="0.3">
      <c r="A41" s="123">
        <v>10</v>
      </c>
      <c r="B41" s="124"/>
      <c r="C41" s="125" t="s">
        <v>118</v>
      </c>
      <c r="D41" s="124" t="s">
        <v>45</v>
      </c>
      <c r="E41" s="124" t="s">
        <v>17</v>
      </c>
      <c r="F41" s="124" t="s">
        <v>46</v>
      </c>
      <c r="G41" s="125" t="s">
        <v>10</v>
      </c>
      <c r="H41" s="125" t="s">
        <v>11</v>
      </c>
      <c r="I41" s="127" t="s">
        <v>133</v>
      </c>
      <c r="J41" s="126" t="s">
        <v>149</v>
      </c>
      <c r="K41" s="126"/>
      <c r="L41" s="126"/>
      <c r="M41" s="111"/>
      <c r="N41" s="113"/>
      <c r="O41" s="111"/>
      <c r="P41" s="113"/>
      <c r="Q41" s="91"/>
      <c r="R41" s="113"/>
      <c r="S41" s="111"/>
      <c r="T41" s="113"/>
      <c r="U41" s="111"/>
      <c r="V41" s="113"/>
      <c r="W41" s="114"/>
      <c r="X41" s="115"/>
      <c r="Y41" s="111"/>
      <c r="Z41" s="111"/>
      <c r="AA41" s="116"/>
      <c r="AB41" s="113"/>
      <c r="AC41" s="115"/>
    </row>
    <row r="42" spans="1:29" s="42" customFormat="1" ht="18.75" x14ac:dyDescent="0.3">
      <c r="A42" s="123">
        <v>11</v>
      </c>
      <c r="B42" s="124"/>
      <c r="C42" s="125" t="s">
        <v>106</v>
      </c>
      <c r="D42" s="124" t="s">
        <v>51</v>
      </c>
      <c r="E42" s="124" t="s">
        <v>9</v>
      </c>
      <c r="F42" s="124" t="s">
        <v>58</v>
      </c>
      <c r="G42" s="125" t="s">
        <v>10</v>
      </c>
      <c r="H42" s="125" t="s">
        <v>11</v>
      </c>
      <c r="I42" s="125" t="s">
        <v>121</v>
      </c>
      <c r="J42" s="126" t="s">
        <v>150</v>
      </c>
      <c r="K42" s="126"/>
      <c r="L42" s="126"/>
      <c r="M42" s="111"/>
      <c r="N42" s="113"/>
      <c r="O42" s="111"/>
      <c r="P42" s="113"/>
      <c r="Q42" s="91"/>
      <c r="R42" s="113"/>
      <c r="S42" s="111"/>
      <c r="T42" s="113"/>
      <c r="U42" s="111"/>
      <c r="V42" s="113"/>
      <c r="W42" s="114"/>
      <c r="X42" s="115"/>
      <c r="Y42" s="111"/>
      <c r="Z42" s="111"/>
      <c r="AA42" s="116"/>
      <c r="AB42" s="113"/>
      <c r="AC42" s="115"/>
    </row>
    <row r="43" spans="1:29" s="42" customFormat="1" ht="18.75" x14ac:dyDescent="0.3">
      <c r="A43" s="123">
        <v>12</v>
      </c>
      <c r="B43" s="124"/>
      <c r="C43" s="125" t="s">
        <v>113</v>
      </c>
      <c r="D43" s="124" t="s">
        <v>55</v>
      </c>
      <c r="E43" s="124" t="s">
        <v>9</v>
      </c>
      <c r="F43" s="124" t="s">
        <v>56</v>
      </c>
      <c r="G43" s="125" t="s">
        <v>10</v>
      </c>
      <c r="H43" s="125" t="s">
        <v>11</v>
      </c>
      <c r="I43" s="125" t="s">
        <v>38</v>
      </c>
      <c r="J43" s="126" t="s">
        <v>152</v>
      </c>
      <c r="K43" s="126"/>
      <c r="L43" s="126"/>
      <c r="M43" s="111"/>
      <c r="N43" s="113"/>
      <c r="O43" s="111"/>
      <c r="P43" s="113"/>
      <c r="Q43" s="91"/>
      <c r="R43" s="113"/>
      <c r="S43" s="111"/>
      <c r="T43" s="113"/>
      <c r="U43" s="111"/>
      <c r="V43" s="113"/>
      <c r="W43" s="114"/>
      <c r="X43" s="115"/>
      <c r="Y43" s="110"/>
      <c r="Z43" s="110"/>
      <c r="AA43" s="122"/>
      <c r="AB43" s="113"/>
      <c r="AC43" s="115"/>
    </row>
    <row r="44" spans="1:29" s="42" customFormat="1" ht="18.75" x14ac:dyDescent="0.3">
      <c r="A44" s="123">
        <v>13</v>
      </c>
      <c r="B44" s="124"/>
      <c r="C44" s="125" t="s">
        <v>151</v>
      </c>
      <c r="D44" s="124" t="s">
        <v>51</v>
      </c>
      <c r="E44" s="124" t="s">
        <v>15</v>
      </c>
      <c r="F44" s="124" t="s">
        <v>52</v>
      </c>
      <c r="G44" s="125" t="s">
        <v>10</v>
      </c>
      <c r="H44" s="125" t="s">
        <v>11</v>
      </c>
      <c r="I44" s="125" t="s">
        <v>125</v>
      </c>
      <c r="J44" s="126" t="s">
        <v>153</v>
      </c>
      <c r="K44" s="126"/>
      <c r="L44" s="126"/>
      <c r="M44" s="111"/>
      <c r="N44" s="113"/>
      <c r="O44" s="111"/>
      <c r="P44" s="113"/>
      <c r="Q44" s="91"/>
      <c r="R44" s="113"/>
      <c r="S44" s="111"/>
      <c r="T44" s="113"/>
      <c r="U44" s="111"/>
      <c r="V44" s="113"/>
      <c r="W44" s="114"/>
      <c r="X44" s="115"/>
      <c r="Y44" s="110"/>
      <c r="Z44" s="110"/>
      <c r="AA44" s="122"/>
      <c r="AB44" s="113"/>
      <c r="AC44" s="115"/>
    </row>
    <row r="45" spans="1:29" s="42" customFormat="1" ht="18.75" x14ac:dyDescent="0.3">
      <c r="A45" s="123">
        <v>14</v>
      </c>
      <c r="B45" s="124"/>
      <c r="C45" s="125" t="s">
        <v>108</v>
      </c>
      <c r="D45" s="124" t="s">
        <v>65</v>
      </c>
      <c r="E45" s="124" t="s">
        <v>9</v>
      </c>
      <c r="F45" s="124" t="s">
        <v>66</v>
      </c>
      <c r="G45" s="125" t="s">
        <v>10</v>
      </c>
      <c r="H45" s="125" t="s">
        <v>11</v>
      </c>
      <c r="I45" s="127" t="s">
        <v>132</v>
      </c>
      <c r="J45" s="126" t="s">
        <v>154</v>
      </c>
      <c r="K45" s="126"/>
      <c r="L45" s="126"/>
      <c r="M45" s="111"/>
      <c r="N45" s="113"/>
      <c r="O45" s="111"/>
      <c r="P45" s="113"/>
      <c r="Q45" s="91"/>
      <c r="R45" s="113"/>
      <c r="S45" s="111"/>
      <c r="T45" s="113"/>
      <c r="U45" s="111"/>
      <c r="V45" s="113"/>
      <c r="W45" s="114"/>
      <c r="X45" s="115"/>
      <c r="Y45" s="110"/>
      <c r="Z45" s="110"/>
      <c r="AA45" s="122"/>
      <c r="AB45" s="113"/>
      <c r="AC45" s="115"/>
    </row>
    <row r="46" spans="1:29" s="42" customFormat="1" ht="18.75" x14ac:dyDescent="0.3">
      <c r="A46" s="123">
        <v>15</v>
      </c>
      <c r="B46" s="124"/>
      <c r="C46" s="125" t="s">
        <v>111</v>
      </c>
      <c r="D46" s="124" t="s">
        <v>41</v>
      </c>
      <c r="E46" s="124" t="s">
        <v>9</v>
      </c>
      <c r="F46" s="124" t="s">
        <v>42</v>
      </c>
      <c r="G46" s="125" t="s">
        <v>10</v>
      </c>
      <c r="H46" s="125" t="s">
        <v>11</v>
      </c>
      <c r="I46" s="125" t="s">
        <v>126</v>
      </c>
      <c r="J46" s="126" t="s">
        <v>155</v>
      </c>
      <c r="K46" s="126"/>
      <c r="L46" s="126"/>
      <c r="M46" s="111"/>
      <c r="N46" s="113"/>
      <c r="O46" s="111"/>
      <c r="P46" s="113"/>
      <c r="Q46" s="91"/>
      <c r="R46" s="113"/>
      <c r="S46" s="111"/>
      <c r="T46" s="113"/>
      <c r="U46" s="111"/>
      <c r="V46" s="113"/>
      <c r="W46" s="114"/>
      <c r="X46" s="115"/>
      <c r="Y46" s="110"/>
      <c r="Z46" s="110"/>
      <c r="AA46" s="122"/>
      <c r="AB46" s="113"/>
      <c r="AC46" s="115"/>
    </row>
    <row r="47" spans="1:29" s="41" customFormat="1" ht="18.75" x14ac:dyDescent="0.3">
      <c r="A47" s="110"/>
      <c r="B47" s="111"/>
      <c r="C47" s="116"/>
      <c r="D47" s="111"/>
      <c r="E47" s="111"/>
      <c r="F47" s="111"/>
      <c r="G47" s="116"/>
      <c r="H47" s="116"/>
      <c r="I47" s="116"/>
      <c r="J47" s="91"/>
      <c r="K47" s="110"/>
      <c r="L47" s="113"/>
      <c r="M47" s="111"/>
      <c r="N47" s="113"/>
      <c r="O47" s="111"/>
      <c r="P47" s="113"/>
      <c r="Q47" s="91"/>
      <c r="R47" s="113"/>
      <c r="S47" s="111"/>
      <c r="T47" s="113"/>
      <c r="U47" s="111"/>
      <c r="V47" s="113"/>
      <c r="W47" s="114"/>
      <c r="X47" s="115"/>
      <c r="Y47" s="111"/>
      <c r="Z47" s="111"/>
      <c r="AA47" s="116"/>
      <c r="AB47" s="113"/>
      <c r="AC47" s="115"/>
    </row>
    <row r="48" spans="1:29" s="42" customFormat="1" ht="18.75" x14ac:dyDescent="0.3">
      <c r="A48" s="122"/>
      <c r="B48" s="111"/>
      <c r="C48" s="112" t="s">
        <v>91</v>
      </c>
      <c r="D48" s="113"/>
      <c r="E48" s="113"/>
      <c r="F48" s="113"/>
      <c r="G48" s="112"/>
      <c r="H48" s="112"/>
      <c r="I48" s="112" t="s">
        <v>134</v>
      </c>
      <c r="J48" s="128"/>
      <c r="K48" s="111"/>
      <c r="L48" s="113"/>
      <c r="M48" s="111"/>
      <c r="N48" s="113"/>
      <c r="O48" s="111"/>
      <c r="P48" s="113"/>
      <c r="Q48" s="91"/>
      <c r="R48" s="113"/>
      <c r="S48" s="111"/>
      <c r="T48" s="113"/>
      <c r="U48" s="111"/>
      <c r="V48" s="113"/>
      <c r="W48" s="114"/>
      <c r="X48" s="115"/>
      <c r="Y48" s="111"/>
      <c r="Z48" s="111"/>
      <c r="AA48" s="116"/>
      <c r="AB48" s="113"/>
      <c r="AC48" s="112"/>
    </row>
    <row r="49" spans="1:29" s="42" customFormat="1" ht="18.75" x14ac:dyDescent="0.3">
      <c r="A49" s="122"/>
      <c r="B49" s="111"/>
      <c r="C49" s="112"/>
      <c r="D49" s="113"/>
      <c r="E49" s="113"/>
      <c r="F49" s="113"/>
      <c r="G49" s="112"/>
      <c r="H49" s="112"/>
      <c r="I49" s="112"/>
      <c r="J49" s="128"/>
      <c r="K49" s="111"/>
      <c r="L49" s="113"/>
      <c r="M49" s="111"/>
      <c r="N49" s="113"/>
      <c r="O49" s="111"/>
      <c r="P49" s="113"/>
      <c r="Q49" s="91"/>
      <c r="R49" s="113"/>
      <c r="S49" s="111"/>
      <c r="T49" s="113"/>
      <c r="U49" s="111"/>
      <c r="V49" s="113"/>
      <c r="W49" s="114"/>
      <c r="X49" s="115"/>
      <c r="Y49" s="111"/>
      <c r="Z49" s="111"/>
      <c r="AA49" s="116"/>
      <c r="AB49" s="113"/>
      <c r="AC49" s="112"/>
    </row>
    <row r="50" spans="1:29" s="42" customFormat="1" ht="18.75" x14ac:dyDescent="0.3">
      <c r="A50" s="122"/>
      <c r="B50" s="111"/>
      <c r="C50" s="112" t="s">
        <v>135</v>
      </c>
      <c r="D50" s="113"/>
      <c r="E50" s="113"/>
      <c r="F50" s="113"/>
      <c r="G50" s="112"/>
      <c r="H50" s="112"/>
      <c r="I50" s="112" t="s">
        <v>129</v>
      </c>
      <c r="J50" s="128"/>
      <c r="K50" s="111"/>
      <c r="L50" s="113"/>
      <c r="M50" s="111"/>
      <c r="N50" s="113"/>
      <c r="O50" s="111"/>
      <c r="P50" s="113"/>
      <c r="Q50" s="91"/>
      <c r="R50" s="113"/>
      <c r="S50" s="111"/>
      <c r="T50" s="113"/>
      <c r="U50" s="111"/>
      <c r="V50" s="113"/>
      <c r="W50" s="114"/>
      <c r="X50" s="115"/>
      <c r="Y50" s="111"/>
      <c r="Z50" s="111"/>
      <c r="AA50" s="116"/>
      <c r="AB50" s="113"/>
      <c r="AC50" s="112"/>
    </row>
    <row r="51" spans="1:29" s="42" customFormat="1" ht="18.75" x14ac:dyDescent="0.3">
      <c r="A51" s="122"/>
      <c r="B51" s="111"/>
      <c r="C51" s="116"/>
      <c r="D51" s="111"/>
      <c r="E51" s="111"/>
      <c r="F51" s="111"/>
      <c r="G51" s="116"/>
      <c r="H51" s="116"/>
      <c r="I51" s="116"/>
      <c r="J51" s="128"/>
      <c r="K51" s="111"/>
      <c r="L51" s="113"/>
      <c r="M51" s="111"/>
      <c r="N51" s="113"/>
      <c r="O51" s="111"/>
      <c r="P51" s="113"/>
      <c r="Q51" s="91"/>
      <c r="R51" s="113"/>
      <c r="S51" s="111"/>
      <c r="T51" s="113"/>
      <c r="U51" s="111"/>
      <c r="V51" s="113"/>
      <c r="W51" s="114"/>
      <c r="X51" s="115"/>
      <c r="Y51" s="111"/>
      <c r="Z51" s="111"/>
      <c r="AA51" s="116"/>
      <c r="AB51" s="113"/>
      <c r="AC51" s="112"/>
    </row>
    <row r="52" spans="1:29" s="42" customFormat="1" ht="18.75" x14ac:dyDescent="0.3">
      <c r="A52" s="122"/>
      <c r="B52" s="111"/>
      <c r="C52" s="116"/>
      <c r="D52" s="111"/>
      <c r="E52" s="111"/>
      <c r="F52" s="111"/>
      <c r="G52" s="116"/>
      <c r="H52" s="116"/>
      <c r="I52" s="116"/>
      <c r="J52" s="128"/>
      <c r="K52" s="111"/>
      <c r="L52" s="113"/>
      <c r="M52" s="111"/>
      <c r="N52" s="113"/>
      <c r="O52" s="111"/>
      <c r="P52" s="113"/>
      <c r="Q52" s="91"/>
      <c r="R52" s="113"/>
      <c r="S52" s="111"/>
      <c r="T52" s="113"/>
      <c r="U52" s="111"/>
      <c r="V52" s="113"/>
      <c r="W52" s="114"/>
      <c r="X52" s="115"/>
      <c r="Y52" s="111"/>
      <c r="Z52" s="111"/>
      <c r="AA52" s="116"/>
      <c r="AB52" s="113"/>
      <c r="AC52" s="112"/>
    </row>
    <row r="53" spans="1:29" s="42" customFormat="1" ht="18.75" x14ac:dyDescent="0.3">
      <c r="A53" s="122"/>
      <c r="B53" s="111"/>
      <c r="C53" s="116"/>
      <c r="D53" s="111"/>
      <c r="E53" s="111"/>
      <c r="F53" s="111"/>
      <c r="G53" s="116"/>
      <c r="H53" s="116"/>
      <c r="I53" s="116"/>
      <c r="J53" s="128"/>
      <c r="K53" s="111"/>
      <c r="L53" s="113"/>
      <c r="M53" s="111"/>
      <c r="N53" s="113"/>
      <c r="O53" s="111"/>
      <c r="P53" s="113"/>
      <c r="Q53" s="91"/>
      <c r="R53" s="113"/>
      <c r="S53" s="111"/>
      <c r="T53" s="113"/>
      <c r="U53" s="111"/>
      <c r="V53" s="113"/>
      <c r="W53" s="114"/>
      <c r="X53" s="115"/>
      <c r="Y53" s="111"/>
      <c r="Z53" s="111"/>
      <c r="AA53" s="116"/>
      <c r="AB53" s="113"/>
      <c r="AC53" s="112"/>
    </row>
    <row r="54" spans="1:29" s="42" customFormat="1" ht="18.75" x14ac:dyDescent="0.3">
      <c r="A54" s="122"/>
      <c r="B54" s="111"/>
      <c r="C54" s="116"/>
      <c r="D54" s="111"/>
      <c r="E54" s="111"/>
      <c r="F54" s="111"/>
      <c r="G54" s="116"/>
      <c r="H54" s="116"/>
      <c r="I54" s="116"/>
      <c r="J54" s="128"/>
      <c r="K54" s="111"/>
      <c r="L54" s="113"/>
      <c r="M54" s="111"/>
      <c r="N54" s="113"/>
      <c r="O54" s="111"/>
      <c r="P54" s="113"/>
      <c r="Q54" s="91"/>
      <c r="R54" s="113"/>
      <c r="S54" s="111"/>
      <c r="T54" s="113"/>
      <c r="U54" s="111"/>
      <c r="V54" s="113"/>
      <c r="W54" s="114"/>
      <c r="X54" s="115"/>
      <c r="Y54" s="111"/>
      <c r="Z54" s="111"/>
      <c r="AA54" s="116"/>
      <c r="AB54" s="113"/>
      <c r="AC54" s="112"/>
    </row>
    <row r="55" spans="1:29" s="42" customFormat="1" ht="18.75" x14ac:dyDescent="0.3">
      <c r="A55" s="122"/>
      <c r="B55" s="111"/>
      <c r="C55" s="116"/>
      <c r="D55" s="111"/>
      <c r="E55" s="111"/>
      <c r="F55" s="111"/>
      <c r="G55" s="116"/>
      <c r="H55" s="116"/>
      <c r="I55" s="116"/>
      <c r="J55" s="128"/>
      <c r="K55" s="111"/>
      <c r="L55" s="113"/>
      <c r="M55" s="111"/>
      <c r="N55" s="113"/>
      <c r="O55" s="111"/>
      <c r="P55" s="113"/>
      <c r="Q55" s="91"/>
      <c r="R55" s="113"/>
      <c r="S55" s="111"/>
      <c r="T55" s="113"/>
      <c r="U55" s="111"/>
      <c r="V55" s="113"/>
      <c r="W55" s="114"/>
      <c r="X55" s="115"/>
      <c r="Y55" s="111"/>
      <c r="Z55" s="111"/>
      <c r="AA55" s="116"/>
      <c r="AB55" s="113"/>
      <c r="AC55" s="112"/>
    </row>
    <row r="56" spans="1:29" s="42" customFormat="1" ht="18.75" x14ac:dyDescent="0.3">
      <c r="A56" s="122"/>
      <c r="B56" s="111"/>
      <c r="C56" s="116"/>
      <c r="D56" s="111"/>
      <c r="E56" s="111"/>
      <c r="F56" s="111"/>
      <c r="G56" s="116"/>
      <c r="H56" s="116"/>
      <c r="I56" s="116"/>
      <c r="J56" s="128"/>
      <c r="K56" s="110"/>
      <c r="L56" s="113"/>
      <c r="M56" s="111"/>
      <c r="N56" s="113"/>
      <c r="O56" s="111"/>
      <c r="P56" s="113"/>
      <c r="Q56" s="91"/>
      <c r="R56" s="113"/>
      <c r="S56" s="111"/>
      <c r="T56" s="113"/>
      <c r="U56" s="111"/>
      <c r="V56" s="113"/>
      <c r="W56" s="114"/>
      <c r="X56" s="115"/>
      <c r="Y56" s="111"/>
      <c r="Z56" s="111"/>
      <c r="AA56" s="116"/>
      <c r="AB56" s="113"/>
      <c r="AC56" s="112"/>
    </row>
    <row r="57" spans="1:29" ht="18.75" x14ac:dyDescent="0.3">
      <c r="A57" s="59"/>
      <c r="B57" s="60"/>
      <c r="C57" s="59"/>
      <c r="D57" s="60"/>
      <c r="E57" s="60"/>
      <c r="F57" s="60"/>
      <c r="G57" s="59"/>
      <c r="H57" s="59"/>
      <c r="I57" s="59"/>
      <c r="J57" s="60"/>
      <c r="K57" s="6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2"/>
      <c r="X57" s="63"/>
      <c r="Y57" s="60"/>
      <c r="Z57" s="60"/>
      <c r="AA57" s="59"/>
      <c r="AB57" s="61"/>
      <c r="AC57" s="66"/>
    </row>
    <row r="58" spans="1:29" s="44" customFormat="1" ht="18.75" x14ac:dyDescent="0.3">
      <c r="A58" s="66"/>
      <c r="B58" s="66"/>
      <c r="C58" s="66"/>
      <c r="D58" s="66"/>
      <c r="E58" s="66"/>
      <c r="F58" s="66"/>
      <c r="G58" s="66"/>
      <c r="H58" s="66"/>
      <c r="I58" s="66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129"/>
      <c r="AA58" s="61"/>
      <c r="AB58" s="61"/>
      <c r="AC58" s="66"/>
    </row>
    <row r="59" spans="1:29" s="44" customFormat="1" ht="18.75" x14ac:dyDescent="0.3">
      <c r="A59" s="66"/>
      <c r="B59" s="66"/>
      <c r="C59" s="66"/>
      <c r="D59" s="66"/>
      <c r="E59" s="66"/>
      <c r="F59" s="66"/>
      <c r="G59" s="66"/>
      <c r="H59" s="66"/>
      <c r="I59" s="66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129"/>
      <c r="AA59" s="61"/>
      <c r="AB59" s="61"/>
      <c r="AC59" s="66"/>
    </row>
    <row r="60" spans="1:29" s="44" customFormat="1" ht="18.75" x14ac:dyDescent="0.3">
      <c r="A60" s="66"/>
      <c r="B60" s="66"/>
      <c r="C60" s="66"/>
      <c r="D60" s="66"/>
      <c r="E60" s="66"/>
      <c r="F60" s="66"/>
      <c r="G60" s="66"/>
      <c r="H60" s="66"/>
      <c r="I60" s="66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129"/>
      <c r="AA60" s="61"/>
      <c r="AB60" s="61"/>
      <c r="AC60" s="66"/>
    </row>
    <row r="61" spans="1:29" ht="18.75" x14ac:dyDescent="0.3">
      <c r="A61" s="59"/>
      <c r="B61" s="60"/>
      <c r="C61" s="59"/>
      <c r="D61" s="60"/>
      <c r="E61" s="60"/>
      <c r="F61" s="60"/>
      <c r="G61" s="59"/>
      <c r="H61" s="59"/>
      <c r="I61" s="59"/>
      <c r="J61" s="60"/>
      <c r="K61" s="60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2"/>
      <c r="X61" s="63"/>
      <c r="Y61" s="60"/>
      <c r="Z61" s="60"/>
      <c r="AA61" s="59"/>
      <c r="AB61" s="61"/>
      <c r="AC61" s="66"/>
    </row>
    <row r="63" spans="1:29" x14ac:dyDescent="0.2">
      <c r="C63" s="41"/>
      <c r="D63" s="49" t="s">
        <v>92</v>
      </c>
      <c r="E63" s="50"/>
      <c r="F63" s="51" t="s">
        <v>93</v>
      </c>
      <c r="G63" s="41"/>
      <c r="H63" s="41"/>
      <c r="I63" s="41"/>
    </row>
    <row r="64" spans="1:29" x14ac:dyDescent="0.2">
      <c r="C64" s="41"/>
      <c r="D64" s="50"/>
      <c r="E64" s="50"/>
      <c r="F64" s="50"/>
      <c r="G64" s="41"/>
      <c r="H64" s="41"/>
      <c r="I64" s="41"/>
    </row>
    <row r="65" spans="3:9" x14ac:dyDescent="0.2">
      <c r="C65" s="41"/>
      <c r="D65" s="49" t="s">
        <v>94</v>
      </c>
      <c r="E65" s="50"/>
      <c r="F65" s="51" t="s">
        <v>95</v>
      </c>
      <c r="G65" s="41"/>
      <c r="H65" s="41"/>
      <c r="I65" s="41"/>
    </row>
  </sheetData>
  <autoFilter ref="A5:AC44">
    <sortState ref="A6:AD47">
      <sortCondition ref="A5:A47"/>
    </sortState>
  </autoFilter>
  <sortState ref="B7:AD60">
    <sortCondition ref="B7"/>
  </sortState>
  <mergeCells count="44">
    <mergeCell ref="J45:L45"/>
    <mergeCell ref="J46:L46"/>
    <mergeCell ref="J40:L40"/>
    <mergeCell ref="J41:L41"/>
    <mergeCell ref="J42:L42"/>
    <mergeCell ref="J43:L43"/>
    <mergeCell ref="J44:L44"/>
    <mergeCell ref="J35:L35"/>
    <mergeCell ref="J36:L36"/>
    <mergeCell ref="J37:L37"/>
    <mergeCell ref="J38:L38"/>
    <mergeCell ref="J39:L39"/>
    <mergeCell ref="J30:L31"/>
    <mergeCell ref="C29:I29"/>
    <mergeCell ref="J32:L32"/>
    <mergeCell ref="J33:L33"/>
    <mergeCell ref="J34:L34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C3:AC4"/>
    <mergeCell ref="H3:H4"/>
    <mergeCell ref="F3:F4"/>
    <mergeCell ref="U3:V3"/>
    <mergeCell ref="I3:I4"/>
    <mergeCell ref="J3:L3"/>
    <mergeCell ref="M3:N3"/>
    <mergeCell ref="O3:P3"/>
    <mergeCell ref="Q3:R3"/>
    <mergeCell ref="S3:T3"/>
    <mergeCell ref="E3:E4"/>
    <mergeCell ref="G3:G4"/>
    <mergeCell ref="A3:A4"/>
    <mergeCell ref="W3:X3"/>
    <mergeCell ref="Y3:AB3"/>
    <mergeCell ref="B3:B4"/>
    <mergeCell ref="C3:C4"/>
    <mergeCell ref="D3:D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</vt:lpstr>
      <vt:lpstr>ГСК</vt:lpstr>
      <vt:lpstr>Результаты</vt:lpstr>
      <vt:lpstr>Результаты!Область_печати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2021-12-03T07:22:44Z</dcterms:modified>
</cp:coreProperties>
</file>